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workbookProtection workbookAlgorithmName="SHA-512" workbookHashValue="8V6YqfGaVxlrySg7c53sRGAkmb4pR+BRCw4tuZ2CRN48lNugHZk+AYoElFsXYn+DeTYynWiwwXCIZj7PQEPimg==" workbookSaltValue="TSrd1Ia+E14O77BZIYQSmQ==" workbookSpinCount="100000" lockStructure="1"/>
  <bookViews>
    <workbookView xWindow="-110" yWindow="-110" windowWidth="23260" windowHeight="13900"/>
  </bookViews>
  <sheets>
    <sheet name="調査票" sheetId="4" r:id="rId1"/>
    <sheet name="集計（調査票から転記）" sheetId="5" r:id="rId2"/>
    <sheet name="転記作業用" sheetId="8" state="hidden" r:id="rId3"/>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5" i="8" l="1"/>
  <c r="AW5" i="8"/>
  <c r="I5" i="5"/>
  <c r="H5" i="5"/>
  <c r="F5" i="5"/>
  <c r="E5" i="5"/>
  <c r="D5" i="5"/>
  <c r="C5" i="5"/>
  <c r="B5" i="5"/>
  <c r="AX5" i="8"/>
  <c r="AT5" i="8"/>
  <c r="G5" i="5"/>
  <c r="Q92" i="4" l="1"/>
  <c r="AZ5" i="8"/>
  <c r="AV5" i="8"/>
  <c r="AP5" i="8"/>
  <c r="AO5" i="8"/>
  <c r="AN5" i="8"/>
  <c r="AM5" i="8"/>
  <c r="AL5" i="8"/>
  <c r="AK5" i="8"/>
  <c r="AJ5" i="8"/>
  <c r="AI5" i="8"/>
  <c r="A23" i="4"/>
  <c r="A24" i="4"/>
  <c r="A25" i="4"/>
  <c r="A29" i="4"/>
  <c r="AF5" i="8"/>
  <c r="AE5" i="8"/>
  <c r="AA5" i="8"/>
  <c r="Z5" i="8"/>
  <c r="Y5" i="8"/>
  <c r="X5" i="8"/>
  <c r="W5" i="8"/>
  <c r="V5" i="8"/>
  <c r="U5" i="8"/>
  <c r="R5" i="8"/>
  <c r="Q5" i="8"/>
  <c r="N5" i="8"/>
  <c r="M5" i="8"/>
  <c r="J5" i="8"/>
  <c r="I5" i="8"/>
  <c r="H5" i="8"/>
  <c r="G5" i="8"/>
  <c r="D5" i="8"/>
  <c r="C5" i="8"/>
  <c r="B5" i="8"/>
  <c r="A5" i="8"/>
  <c r="EA5" i="8"/>
  <c r="DZ5" i="8"/>
  <c r="DY5" i="8"/>
  <c r="DX5" i="8"/>
  <c r="DW5" i="8"/>
  <c r="DV5" i="8"/>
  <c r="DU5" i="8"/>
  <c r="DS5" i="8"/>
  <c r="DR5" i="8"/>
  <c r="DQ5" i="8"/>
  <c r="DP5" i="8"/>
  <c r="DO5" i="8"/>
  <c r="DN5" i="8"/>
  <c r="DM5" i="8"/>
  <c r="DK5" i="8"/>
  <c r="DJ5" i="8"/>
  <c r="DI5" i="8"/>
  <c r="DH5" i="8"/>
  <c r="DG5" i="8"/>
  <c r="DF5" i="8"/>
  <c r="DE5" i="8"/>
  <c r="DC5" i="8"/>
  <c r="DB5" i="8"/>
  <c r="DA5" i="8"/>
  <c r="CZ5" i="8"/>
  <c r="CY5" i="8"/>
  <c r="CX5" i="8"/>
  <c r="CW5" i="8"/>
  <c r="CU5" i="8"/>
  <c r="CT5" i="8"/>
  <c r="CS5" i="8"/>
  <c r="CR5" i="8"/>
  <c r="CQ5" i="8"/>
  <c r="CP5" i="8"/>
  <c r="CO5" i="8"/>
  <c r="CM5" i="8"/>
  <c r="CL5" i="8"/>
  <c r="CK5" i="8"/>
  <c r="CJ5" i="8"/>
  <c r="CI5" i="8"/>
  <c r="CH5" i="8"/>
  <c r="CG5" i="8"/>
  <c r="CE5" i="8"/>
  <c r="CD5" i="8"/>
  <c r="CC5" i="8"/>
  <c r="CB5" i="8"/>
  <c r="CA5" i="8"/>
  <c r="BZ5" i="8"/>
  <c r="BY5" i="8"/>
  <c r="BW5" i="8"/>
  <c r="BV5" i="8"/>
  <c r="BU5" i="8"/>
  <c r="BT5" i="8"/>
  <c r="BS5" i="8"/>
  <c r="BR5" i="8"/>
  <c r="BQ5" i="8"/>
  <c r="BO5" i="8"/>
  <c r="BN5" i="8"/>
  <c r="BM5" i="8"/>
  <c r="BL5" i="8"/>
  <c r="BK5" i="8"/>
  <c r="BJ5" i="8"/>
  <c r="BI5" i="8"/>
  <c r="BG5" i="8"/>
  <c r="BF5" i="8"/>
  <c r="BE5" i="8"/>
  <c r="BD5" i="8"/>
  <c r="BC5" i="8"/>
  <c r="BB5" i="8"/>
  <c r="BA5" i="8"/>
  <c r="AD5" i="8"/>
  <c r="N92" i="4"/>
  <c r="O92" i="4"/>
  <c r="L92" i="4"/>
  <c r="K92" i="4"/>
  <c r="I92" i="4"/>
  <c r="H92" i="4"/>
  <c r="F92" i="4"/>
  <c r="E92" i="4"/>
  <c r="Q78" i="4"/>
  <c r="N78" i="4"/>
  <c r="L78" i="4"/>
  <c r="K78" i="4"/>
  <c r="I78" i="4"/>
  <c r="H78" i="4"/>
  <c r="AA5" i="5" s="1"/>
  <c r="F78" i="4"/>
  <c r="E78" i="4"/>
  <c r="S5" i="5" s="1"/>
  <c r="A48" i="4"/>
  <c r="A46" i="4"/>
  <c r="A32" i="4"/>
  <c r="O39" i="4" s="1"/>
  <c r="A14" i="4"/>
  <c r="O18" i="4" s="1"/>
  <c r="A6" i="4"/>
  <c r="P10" i="4" s="1"/>
  <c r="AR5" i="8" l="1"/>
  <c r="AH5" i="8"/>
  <c r="AC5" i="8"/>
  <c r="T5" i="8"/>
  <c r="P5" i="8"/>
  <c r="L5" i="8"/>
  <c r="F5" i="8"/>
  <c r="AY5" i="8"/>
  <c r="K5" i="5" s="1"/>
  <c r="AU5" i="8"/>
  <c r="J5" i="5" s="1"/>
  <c r="EB5" i="8"/>
  <c r="DT5" i="8"/>
  <c r="DL5" i="8"/>
  <c r="DD5" i="8"/>
  <c r="CV5" i="8"/>
  <c r="CN5" i="8"/>
  <c r="CF5" i="8"/>
  <c r="BX5" i="8"/>
  <c r="BP5" i="8"/>
  <c r="Q95" i="4"/>
  <c r="N96" i="4" s="1"/>
  <c r="BH5" i="8"/>
  <c r="AQ5" i="8"/>
  <c r="AG5" i="8"/>
  <c r="O5" i="8"/>
  <c r="AB5" i="8"/>
  <c r="K5" i="8"/>
  <c r="E5" i="8"/>
  <c r="EC5" i="8" l="1"/>
  <c r="CN5" i="5"/>
  <c r="AY5" i="5"/>
  <c r="CC5" i="5"/>
  <c r="BS5" i="5"/>
  <c r="BI5" i="5"/>
  <c r="BH5" i="5"/>
  <c r="CL5" i="5"/>
  <c r="CB5" i="5"/>
  <c r="BR5" i="5"/>
  <c r="CF5" i="5"/>
  <c r="BB5" i="5"/>
  <c r="BM5" i="5"/>
  <c r="CH5" i="5"/>
  <c r="BL5" i="5"/>
  <c r="CG5" i="5"/>
  <c r="BU5" i="5"/>
  <c r="BC5" i="5"/>
  <c r="BG5" i="5"/>
  <c r="BJ5" i="5"/>
  <c r="CK5" i="5"/>
  <c r="CA5" i="5"/>
  <c r="BQ5" i="5"/>
  <c r="BX5" i="5"/>
  <c r="BA5" i="5"/>
  <c r="CM5" i="5"/>
  <c r="CJ5" i="5"/>
  <c r="BZ5" i="5"/>
  <c r="BN5" i="5"/>
  <c r="BF5" i="5"/>
  <c r="AZ5" i="5"/>
  <c r="CE5" i="5"/>
  <c r="CI5" i="5"/>
  <c r="BY5" i="5"/>
  <c r="BE5" i="5"/>
  <c r="BW5" i="5"/>
  <c r="BV5" i="5"/>
  <c r="BD5" i="5"/>
  <c r="BO5" i="5"/>
  <c r="BK5" i="5"/>
  <c r="CD5" i="5"/>
  <c r="BT5" i="5"/>
  <c r="BP5" i="5"/>
  <c r="L5" i="5"/>
  <c r="AU5" i="5"/>
  <c r="AL5" i="5"/>
  <c r="Z5" i="5"/>
  <c r="W5" i="5"/>
  <c r="AX5" i="5"/>
  <c r="AT5" i="5"/>
  <c r="AK5" i="5"/>
  <c r="Y5" i="5"/>
  <c r="V5" i="5"/>
  <c r="AS5" i="5"/>
  <c r="AJ5" i="5"/>
  <c r="X5" i="5"/>
  <c r="U5" i="5"/>
  <c r="AQ5" i="5"/>
  <c r="AR5" i="5"/>
  <c r="AG5" i="5"/>
  <c r="R5" i="5"/>
  <c r="T5" i="5"/>
  <c r="AI5" i="5"/>
  <c r="AP5" i="5"/>
  <c r="AF5" i="5"/>
  <c r="N5" i="5"/>
  <c r="AH5" i="5"/>
  <c r="AO5" i="5"/>
  <c r="AE5" i="5"/>
  <c r="Q5" i="5"/>
  <c r="M5" i="5"/>
  <c r="AW5" i="5"/>
  <c r="AN5" i="5"/>
  <c r="AD5" i="5"/>
  <c r="P5" i="5"/>
  <c r="AV5" i="5"/>
  <c r="AM5" i="5"/>
  <c r="AC5" i="5"/>
  <c r="O5" i="5"/>
  <c r="AB5" i="5"/>
  <c r="S5" i="8"/>
</calcChain>
</file>

<file path=xl/sharedStrings.xml><?xml version="1.0" encoding="utf-8"?>
<sst xmlns="http://schemas.openxmlformats.org/spreadsheetml/2006/main" count="607" uniqueCount="223">
  <si>
    <t>介護人材実態調査　職員票（訪問系）</t>
    <rPh sb="0" eb="4">
      <t>カイゴジンザイ</t>
    </rPh>
    <rPh sb="4" eb="6">
      <t>ジッタイ</t>
    </rPh>
    <rPh sb="6" eb="8">
      <t>チョウサ</t>
    </rPh>
    <rPh sb="9" eb="12">
      <t>ショクインヒョウ</t>
    </rPh>
    <rPh sb="13" eb="16">
      <t>ホウモンケイ</t>
    </rPh>
    <phoneticPr fontId="1"/>
  </si>
  <si>
    <t>※この調査票は、訪問サービス・訪問介護を行う介護職員の方（非常勤含む。ボランティア除く）が対象です。</t>
    <rPh sb="3" eb="6">
      <t>チョウサヒョウ</t>
    </rPh>
    <rPh sb="8" eb="10">
      <t>ホウモン</t>
    </rPh>
    <rPh sb="15" eb="17">
      <t>ホウモン</t>
    </rPh>
    <rPh sb="17" eb="19">
      <t>カイゴ</t>
    </rPh>
    <rPh sb="20" eb="21">
      <t>オコナ</t>
    </rPh>
    <rPh sb="22" eb="24">
      <t>カイゴ</t>
    </rPh>
    <rPh sb="24" eb="26">
      <t>ショクイン</t>
    </rPh>
    <rPh sb="27" eb="28">
      <t>カタ</t>
    </rPh>
    <rPh sb="29" eb="32">
      <t>ヒジョウキン</t>
    </rPh>
    <rPh sb="32" eb="33">
      <t>フク</t>
    </rPh>
    <rPh sb="41" eb="42">
      <t>ノゾ</t>
    </rPh>
    <rPh sb="45" eb="47">
      <t>タイショウ</t>
    </rPh>
    <phoneticPr fontId="1"/>
  </si>
  <si>
    <r>
      <t>問１　あなたが、本調査票を受け取った事業所で提供するサービス種別（介護予防を含む）について、ご回答ください。</t>
    </r>
    <r>
      <rPr>
        <b/>
        <u/>
        <sz val="10"/>
        <rFont val="游ゴシック"/>
        <family val="3"/>
        <charset val="128"/>
        <scheme val="minor"/>
      </rPr>
      <t>（１つ選択）</t>
    </r>
    <rPh sb="0" eb="1">
      <t>トイ</t>
    </rPh>
    <rPh sb="8" eb="12">
      <t>ホンチョウサヒョウ</t>
    </rPh>
    <rPh sb="13" eb="14">
      <t>ウ</t>
    </rPh>
    <rPh sb="15" eb="16">
      <t>ト</t>
    </rPh>
    <rPh sb="18" eb="21">
      <t>ジギョウショ</t>
    </rPh>
    <rPh sb="22" eb="24">
      <t>テイキョウ</t>
    </rPh>
    <rPh sb="30" eb="32">
      <t>シュベツ</t>
    </rPh>
    <rPh sb="33" eb="37">
      <t>カイゴヨボウ</t>
    </rPh>
    <rPh sb="38" eb="39">
      <t>フク</t>
    </rPh>
    <rPh sb="47" eb="49">
      <t>カイトウ</t>
    </rPh>
    <rPh sb="57" eb="59">
      <t>センタク</t>
    </rPh>
    <phoneticPr fontId="1"/>
  </si>
  <si>
    <t>問３　あなたの雇用形態、性別、年齢、過去１週間の勤務時間等について、ご回答ください。</t>
    <rPh sb="0" eb="1">
      <t>トイ</t>
    </rPh>
    <rPh sb="7" eb="11">
      <t>コヨウケイタイ</t>
    </rPh>
    <rPh sb="12" eb="14">
      <t>セイベツ</t>
    </rPh>
    <rPh sb="15" eb="17">
      <t>ネンレイ</t>
    </rPh>
    <rPh sb="18" eb="20">
      <t>カコ</t>
    </rPh>
    <rPh sb="21" eb="23">
      <t>シュウカン</t>
    </rPh>
    <rPh sb="24" eb="28">
      <t>キンムジカン</t>
    </rPh>
    <rPh sb="28" eb="29">
      <t>トウ</t>
    </rPh>
    <rPh sb="35" eb="37">
      <t>カイトウ</t>
    </rPh>
    <phoneticPr fontId="1"/>
  </si>
  <si>
    <t>職員票（訪問介護員向け）裏面</t>
    <rPh sb="0" eb="3">
      <t>ショクインヒョウ</t>
    </rPh>
    <rPh sb="4" eb="9">
      <t>ホウモンカイゴイン</t>
    </rPh>
    <rPh sb="9" eb="10">
      <t>ム</t>
    </rPh>
    <rPh sb="12" eb="14">
      <t>ウラメン</t>
    </rPh>
    <phoneticPr fontId="1"/>
  </si>
  <si>
    <t>この調査は、「訪問介護員」を対象とした調査です。「訪問介護」、「訪問入浴」、
「夜間対応型訪問介護」、「訪問型サービス（総合事業）」、「定期巡回サービス」、
「小規模多機能型居宅介護」、「看護小規模多機能型居宅介護」に従事されている方にお聞きします。</t>
    <phoneticPr fontId="1"/>
  </si>
  <si>
    <t>曜日</t>
    <rPh sb="0" eb="2">
      <t>ヨウビ</t>
    </rPh>
    <phoneticPr fontId="1"/>
  </si>
  <si>
    <t>記入例</t>
    <rPh sb="0" eb="3">
      <t>キニュウレイ</t>
    </rPh>
    <phoneticPr fontId="1"/>
  </si>
  <si>
    <t>月</t>
    <rPh sb="0" eb="1">
      <t>ゲツ</t>
    </rPh>
    <phoneticPr fontId="1"/>
  </si>
  <si>
    <t>火</t>
    <rPh sb="0" eb="1">
      <t>カ</t>
    </rPh>
    <phoneticPr fontId="1"/>
  </si>
  <si>
    <t>水</t>
    <rPh sb="0" eb="1">
      <t>スイ</t>
    </rPh>
    <phoneticPr fontId="1"/>
  </si>
  <si>
    <t>木</t>
    <rPh sb="0" eb="1">
      <t>モク</t>
    </rPh>
    <phoneticPr fontId="1"/>
  </si>
  <si>
    <t>金</t>
    <rPh sb="0" eb="1">
      <t>キン</t>
    </rPh>
    <phoneticPr fontId="1"/>
  </si>
  <si>
    <t>土</t>
    <rPh sb="0" eb="1">
      <t>ド</t>
    </rPh>
    <phoneticPr fontId="1"/>
  </si>
  <si>
    <t>日</t>
    <rPh sb="0" eb="1">
      <t>ニチ</t>
    </rPh>
    <phoneticPr fontId="1"/>
  </si>
  <si>
    <t>週の合計</t>
    <rPh sb="0" eb="1">
      <t>シュウ</t>
    </rPh>
    <rPh sb="2" eb="4">
      <t>ゴウケイ</t>
    </rPh>
    <phoneticPr fontId="1"/>
  </si>
  <si>
    <t>身体介護</t>
    <rPh sb="0" eb="4">
      <t>シンタイカイゴ</t>
    </rPh>
    <phoneticPr fontId="1"/>
  </si>
  <si>
    <t>生活援助</t>
    <rPh sb="0" eb="4">
      <t>セイカツエンジョ</t>
    </rPh>
    <phoneticPr fontId="1"/>
  </si>
  <si>
    <t>買い物</t>
    <rPh sb="0" eb="1">
      <t>カ</t>
    </rPh>
    <rPh sb="2" eb="3">
      <t>モノ</t>
    </rPh>
    <phoneticPr fontId="1"/>
  </si>
  <si>
    <t>調理・配膳</t>
    <rPh sb="0" eb="2">
      <t>チョウリ</t>
    </rPh>
    <rPh sb="3" eb="5">
      <t>ハイゼン</t>
    </rPh>
    <phoneticPr fontId="1"/>
  </si>
  <si>
    <t>掃除</t>
    <rPh sb="0" eb="2">
      <t>ソウジ</t>
    </rPh>
    <phoneticPr fontId="1"/>
  </si>
  <si>
    <t>その他の生活援助</t>
    <rPh sb="2" eb="3">
      <t>ホカ</t>
    </rPh>
    <rPh sb="4" eb="8">
      <t>セイカツエンジョ</t>
    </rPh>
    <phoneticPr fontId="1"/>
  </si>
  <si>
    <r>
      <rPr>
        <u/>
        <sz val="11"/>
        <color theme="1"/>
        <rFont val="游ゴシック"/>
        <family val="3"/>
        <charset val="128"/>
        <scheme val="minor"/>
      </rPr>
      <t>■介護給付</t>
    </r>
    <r>
      <rPr>
        <sz val="11"/>
        <color theme="1"/>
        <rFont val="游ゴシック"/>
        <family val="3"/>
        <charset val="128"/>
        <scheme val="minor"/>
      </rPr>
      <t>による訪問について右詰めで記入</t>
    </r>
    <phoneticPr fontId="1"/>
  </si>
  <si>
    <t>分</t>
    <rPh sb="0" eb="1">
      <t>フン</t>
    </rPh>
    <phoneticPr fontId="1"/>
  </si>
  <si>
    <t>※自立生活支援・重度化防止のための見守り的援助（自立支援、ADL・IADL・QOL向上の観点から安全を確保しつつ常時介助できる状態で行う見守り等）は、身体介護に含む</t>
    <rPh sb="1" eb="3">
      <t>ジリツ</t>
    </rPh>
    <rPh sb="3" eb="5">
      <t>セイカツ</t>
    </rPh>
    <rPh sb="5" eb="7">
      <t>シエン</t>
    </rPh>
    <rPh sb="8" eb="10">
      <t>ジュウド</t>
    </rPh>
    <rPh sb="10" eb="11">
      <t>カ</t>
    </rPh>
    <rPh sb="11" eb="13">
      <t>ボウシ</t>
    </rPh>
    <rPh sb="17" eb="19">
      <t>ミマモ</t>
    </rPh>
    <rPh sb="20" eb="21">
      <t>テキ</t>
    </rPh>
    <rPh sb="21" eb="23">
      <t>エンジョ</t>
    </rPh>
    <rPh sb="24" eb="26">
      <t>ジリツ</t>
    </rPh>
    <rPh sb="26" eb="28">
      <t>シエン</t>
    </rPh>
    <rPh sb="41" eb="43">
      <t>コウジョウ</t>
    </rPh>
    <rPh sb="44" eb="46">
      <t>カンテン</t>
    </rPh>
    <rPh sb="48" eb="50">
      <t>アンゼン</t>
    </rPh>
    <rPh sb="51" eb="53">
      <t>カクホ</t>
    </rPh>
    <rPh sb="56" eb="58">
      <t>ジョウジ</t>
    </rPh>
    <rPh sb="58" eb="60">
      <t>カイジョ</t>
    </rPh>
    <rPh sb="63" eb="65">
      <t>ジョウタイ</t>
    </rPh>
    <rPh sb="66" eb="67">
      <t>オコナ</t>
    </rPh>
    <rPh sb="68" eb="70">
      <t>ミマモ</t>
    </rPh>
    <rPh sb="71" eb="72">
      <t>ナド</t>
    </rPh>
    <rPh sb="75" eb="77">
      <t>シンタイ</t>
    </rPh>
    <rPh sb="77" eb="79">
      <t>カイゴ</t>
    </rPh>
    <rPh sb="80" eb="81">
      <t>フク</t>
    </rPh>
    <phoneticPr fontId="1"/>
  </si>
  <si>
    <t>★</t>
    <phoneticPr fontId="1"/>
  </si>
  <si>
    <t>週の合計時間</t>
    <rPh sb="0" eb="1">
      <t>シュウ</t>
    </rPh>
    <rPh sb="2" eb="6">
      <t>ゴウケイジカン</t>
    </rPh>
    <phoneticPr fontId="1"/>
  </si>
  <si>
    <r>
      <t>問２　あなたの資格の取得、研修の修了の状況について、ご回答ください。</t>
    </r>
    <r>
      <rPr>
        <b/>
        <u/>
        <sz val="10"/>
        <rFont val="游ゴシック"/>
        <family val="3"/>
        <charset val="128"/>
        <scheme val="minor"/>
      </rPr>
      <t>（１つ選択）</t>
    </r>
    <rPh sb="0" eb="1">
      <t>トイ</t>
    </rPh>
    <rPh sb="7" eb="9">
      <t>シカク</t>
    </rPh>
    <rPh sb="10" eb="12">
      <t>シュトク</t>
    </rPh>
    <rPh sb="13" eb="15">
      <t>ケンシュウ</t>
    </rPh>
    <rPh sb="16" eb="18">
      <t>シュウリョウ</t>
    </rPh>
    <rPh sb="19" eb="21">
      <t>ジョウキョウ</t>
    </rPh>
    <rPh sb="27" eb="29">
      <t>カイトウ</t>
    </rPh>
    <rPh sb="37" eb="39">
      <t>センタク</t>
    </rPh>
    <phoneticPr fontId="1"/>
  </si>
  <si>
    <t>時間</t>
    <rPh sb="0" eb="2">
      <t>ジカン</t>
    </rPh>
    <phoneticPr fontId="1"/>
  </si>
  <si>
    <t>○</t>
  </si>
  <si>
    <t>1. 男性</t>
    <rPh sb="3" eb="5">
      <t>ダンセイ</t>
    </rPh>
    <phoneticPr fontId="1"/>
  </si>
  <si>
    <t>2. 女性</t>
    <rPh sb="3" eb="5">
      <t>ジョセイ</t>
    </rPh>
    <phoneticPr fontId="1"/>
  </si>
  <si>
    <t>※残業時間を含む。
休憩時間は除く。</t>
    <rPh sb="1" eb="5">
      <t>ザンギョウジカン</t>
    </rPh>
    <rPh sb="6" eb="7">
      <t>フク</t>
    </rPh>
    <rPh sb="10" eb="14">
      <t>キュウケイジカン</t>
    </rPh>
    <rPh sb="15" eb="16">
      <t>ノゾ</t>
    </rPh>
    <phoneticPr fontId="1"/>
  </si>
  <si>
    <t>2. 1年未満</t>
    <rPh sb="4" eb="7">
      <t>ネンミマン</t>
    </rPh>
    <phoneticPr fontId="1"/>
  </si>
  <si>
    <r>
      <t>1) 雇用形態</t>
    </r>
    <r>
      <rPr>
        <u/>
        <sz val="10"/>
        <rFont val="游ゴシック"/>
        <family val="3"/>
        <charset val="128"/>
        <scheme val="minor"/>
      </rPr>
      <t>（１つに○）</t>
    </r>
    <rPh sb="3" eb="7">
      <t>コヨウケイタイ</t>
    </rPh>
    <phoneticPr fontId="5"/>
  </si>
  <si>
    <r>
      <t>2) 性別</t>
    </r>
    <r>
      <rPr>
        <u/>
        <sz val="10"/>
        <rFont val="游ゴシック"/>
        <family val="3"/>
        <charset val="128"/>
        <scheme val="minor"/>
      </rPr>
      <t>（１つに○）</t>
    </r>
    <rPh sb="3" eb="5">
      <t>セイベツ</t>
    </rPh>
    <phoneticPr fontId="5"/>
  </si>
  <si>
    <r>
      <t>1) 場所</t>
    </r>
    <r>
      <rPr>
        <u/>
        <sz val="10"/>
        <rFont val="游ゴシック"/>
        <family val="3"/>
        <charset val="128"/>
        <scheme val="minor"/>
      </rPr>
      <t>（１つに○）</t>
    </r>
    <rPh sb="3" eb="5">
      <t>バショ</t>
    </rPh>
    <phoneticPr fontId="5"/>
  </si>
  <si>
    <r>
      <t>2) 法人</t>
    </r>
    <r>
      <rPr>
        <u/>
        <sz val="10"/>
        <rFont val="游ゴシック"/>
        <family val="3"/>
        <charset val="128"/>
        <scheme val="minor"/>
      </rPr>
      <t>（１つに○）</t>
    </r>
    <rPh sb="3" eb="5">
      <t>ホウジン</t>
    </rPh>
    <phoneticPr fontId="5"/>
  </si>
  <si>
    <r>
      <t>5) 現在の事業所での勤務年数</t>
    </r>
    <r>
      <rPr>
        <u/>
        <sz val="9"/>
        <rFont val="游ゴシック"/>
        <family val="3"/>
        <charset val="128"/>
        <scheme val="minor"/>
      </rPr>
      <t>（１つに○）</t>
    </r>
    <rPh sb="3" eb="5">
      <t>ゲンザイ</t>
    </rPh>
    <rPh sb="6" eb="9">
      <t>ジギョウショ</t>
    </rPh>
    <rPh sb="11" eb="15">
      <t>キンムネンスウ</t>
    </rPh>
    <phoneticPr fontId="5"/>
  </si>
  <si>
    <r>
      <t>3) 年齢</t>
    </r>
    <r>
      <rPr>
        <u/>
        <sz val="10"/>
        <rFont val="游ゴシック"/>
        <family val="3"/>
        <charset val="128"/>
        <scheme val="minor"/>
      </rPr>
      <t>（１つに○）</t>
    </r>
    <rPh sb="3" eb="5">
      <t>ネンレイ</t>
    </rPh>
    <phoneticPr fontId="5"/>
  </si>
  <si>
    <t>週</t>
    <rPh sb="0" eb="1">
      <t>シュウ</t>
    </rPh>
    <phoneticPr fontId="5"/>
  </si>
  <si>
    <r>
      <t>4) 過去</t>
    </r>
    <r>
      <rPr>
        <b/>
        <u/>
        <sz val="9"/>
        <rFont val="游ゴシック"/>
        <family val="3"/>
        <charset val="128"/>
        <scheme val="minor"/>
      </rPr>
      <t>１週間</t>
    </r>
    <r>
      <rPr>
        <sz val="9"/>
        <rFont val="游ゴシック"/>
        <family val="3"/>
        <charset val="128"/>
        <scheme val="minor"/>
      </rPr>
      <t>の勤務時間（数値を記入）
　</t>
    </r>
    <r>
      <rPr>
        <sz val="8"/>
        <rFont val="游ゴシック"/>
        <family val="3"/>
        <charset val="128"/>
        <scheme val="minor"/>
      </rPr>
      <t>※問１で回答した勤務先における時間</t>
    </r>
    <rPh sb="3" eb="5">
      <t>カコ</t>
    </rPh>
    <rPh sb="6" eb="8">
      <t>シュウカン</t>
    </rPh>
    <rPh sb="9" eb="13">
      <t>キンムジカン</t>
    </rPh>
    <rPh sb="14" eb="16">
      <t>スウチ</t>
    </rPh>
    <rPh sb="17" eb="19">
      <t>キニュウ</t>
    </rPh>
    <rPh sb="23" eb="24">
      <t>トイ</t>
    </rPh>
    <rPh sb="26" eb="28">
      <t>カイトウ</t>
    </rPh>
    <rPh sb="30" eb="33">
      <t>キンムサキ</t>
    </rPh>
    <rPh sb="37" eb="39">
      <t>ジカン</t>
    </rPh>
    <phoneticPr fontId="5"/>
  </si>
  <si>
    <t>１．訪問系サービス（訪問介護、訪問入浴、夜間対応型訪問介護、訪問型サービス（総合事業））</t>
    <rPh sb="2" eb="5">
      <t>ホウモンケイ</t>
    </rPh>
    <rPh sb="10" eb="14">
      <t>ホウモンカイゴ</t>
    </rPh>
    <rPh sb="15" eb="17">
      <t>ホウモン</t>
    </rPh>
    <rPh sb="17" eb="19">
      <t>ニュウヨク</t>
    </rPh>
    <rPh sb="20" eb="25">
      <t>ヤカンタイオウガタ</t>
    </rPh>
    <rPh sb="25" eb="29">
      <t>ホウモンカイゴ</t>
    </rPh>
    <rPh sb="30" eb="33">
      <t>ホウモンガタ</t>
    </rPh>
    <rPh sb="38" eb="40">
      <t>ソウゴウ</t>
    </rPh>
    <rPh sb="40" eb="42">
      <t>ジギョウ</t>
    </rPh>
    <phoneticPr fontId="5"/>
  </si>
  <si>
    <t>２．小規模多機能型居宅介護</t>
    <rPh sb="2" eb="13">
      <t>ショウキボタキノウガタキョタクカイゴ</t>
    </rPh>
    <phoneticPr fontId="5"/>
  </si>
  <si>
    <t>３．看護小規模多機能型居宅介護</t>
    <rPh sb="2" eb="4">
      <t>カンゴ</t>
    </rPh>
    <rPh sb="4" eb="15">
      <t>ショウキボタキノウガタキョタクカイゴ</t>
    </rPh>
    <phoneticPr fontId="5"/>
  </si>
  <si>
    <t>４．定期巡回・随時対応型訪問介護看護</t>
    <rPh sb="2" eb="6">
      <t>テイキジュンカイ</t>
    </rPh>
    <rPh sb="7" eb="9">
      <t>ズイジ</t>
    </rPh>
    <rPh sb="9" eb="18">
      <t>タイオウガタホウモンカイゴカンゴ</t>
    </rPh>
    <phoneticPr fontId="5"/>
  </si>
  <si>
    <t>１．介護福祉士（認定介護福祉士を含む）</t>
    <rPh sb="2" eb="7">
      <t>カイゴフクシシ</t>
    </rPh>
    <rPh sb="8" eb="15">
      <t>ニンテイカイゴフクシシ</t>
    </rPh>
    <rPh sb="16" eb="17">
      <t>フク</t>
    </rPh>
    <phoneticPr fontId="5"/>
  </si>
  <si>
    <t>３．介護職員初任者研修修了、または（旧）ヘルパー２級</t>
    <rPh sb="2" eb="6">
      <t>カイゴショクイン</t>
    </rPh>
    <rPh sb="6" eb="11">
      <t>ショニンシャケンシュウ</t>
    </rPh>
    <rPh sb="11" eb="13">
      <t>シュウリョウ</t>
    </rPh>
    <rPh sb="18" eb="19">
      <t>キュウ</t>
    </rPh>
    <rPh sb="25" eb="26">
      <t>キュウ</t>
    </rPh>
    <phoneticPr fontId="5"/>
  </si>
  <si>
    <t>１．男性</t>
    <rPh sb="2" eb="4">
      <t>ダンセイ</t>
    </rPh>
    <phoneticPr fontId="5"/>
  </si>
  <si>
    <t>２．女性</t>
    <rPh sb="2" eb="4">
      <t>ジョセイ</t>
    </rPh>
    <phoneticPr fontId="1"/>
  </si>
  <si>
    <t>２．20代</t>
    <rPh sb="4" eb="5">
      <t>ダイ</t>
    </rPh>
    <phoneticPr fontId="5"/>
  </si>
  <si>
    <t>３．30代</t>
    <rPh sb="4" eb="5">
      <t>ダイ</t>
    </rPh>
    <phoneticPr fontId="5"/>
  </si>
  <si>
    <t>４．40代</t>
    <rPh sb="4" eb="5">
      <t>ダイ</t>
    </rPh>
    <phoneticPr fontId="5"/>
  </si>
  <si>
    <t>５．50代</t>
    <rPh sb="4" eb="5">
      <t>ダイ</t>
    </rPh>
    <phoneticPr fontId="5"/>
  </si>
  <si>
    <t>６．60代</t>
    <rPh sb="4" eb="5">
      <t>ダイ</t>
    </rPh>
    <phoneticPr fontId="5"/>
  </si>
  <si>
    <r>
      <rPr>
        <sz val="10"/>
        <color theme="1"/>
        <rFont val="游ゴシック"/>
        <family val="3"/>
        <charset val="128"/>
        <scheme val="minor"/>
      </rPr>
      <t xml:space="preserve">１．1年以上 </t>
    </r>
    <r>
      <rPr>
        <u/>
        <sz val="8"/>
        <color theme="1"/>
        <rFont val="游ゴシック"/>
        <family val="3"/>
        <charset val="128"/>
        <scheme val="minor"/>
      </rPr>
      <t>⇒裏面に回答</t>
    </r>
    <rPh sb="3" eb="6">
      <t>ネンイジョウ</t>
    </rPh>
    <rPh sb="8" eb="10">
      <t>ウラメン</t>
    </rPh>
    <rPh sb="11" eb="13">
      <t>カイトウ</t>
    </rPh>
    <phoneticPr fontId="5"/>
  </si>
  <si>
    <r>
      <rPr>
        <sz val="10"/>
        <color theme="1"/>
        <rFont val="游ゴシック"/>
        <family val="3"/>
        <charset val="128"/>
        <scheme val="minor"/>
      </rPr>
      <t>２．1年未満</t>
    </r>
    <r>
      <rPr>
        <sz val="11"/>
        <color theme="1"/>
        <rFont val="游ゴシック"/>
        <family val="3"/>
        <charset val="128"/>
        <scheme val="minor"/>
      </rPr>
      <t xml:space="preserve"> </t>
    </r>
    <r>
      <rPr>
        <u/>
        <sz val="8"/>
        <color theme="1"/>
        <rFont val="游ゴシック"/>
        <family val="3"/>
        <charset val="128"/>
        <scheme val="minor"/>
      </rPr>
      <t>⇒問4と裏面に回答</t>
    </r>
    <rPh sb="3" eb="6">
      <t>ネンミマン</t>
    </rPh>
    <rPh sb="8" eb="9">
      <t>トイ</t>
    </rPh>
    <rPh sb="11" eb="13">
      <t>ウラメン</t>
    </rPh>
    <rPh sb="14" eb="16">
      <t>カイトウ</t>
    </rPh>
    <phoneticPr fontId="5"/>
  </si>
  <si>
    <t>１．現在の職場が初めての勤務先⇒【裏面に回答】</t>
    <rPh sb="2" eb="4">
      <t>ゲンザイ</t>
    </rPh>
    <rPh sb="5" eb="7">
      <t>ショクバ</t>
    </rPh>
    <rPh sb="8" eb="9">
      <t>ハジ</t>
    </rPh>
    <rPh sb="12" eb="15">
      <t>キンムサキ</t>
    </rPh>
    <rPh sb="17" eb="19">
      <t>ウラメン</t>
    </rPh>
    <rPh sb="20" eb="22">
      <t>カイトウ</t>
    </rPh>
    <phoneticPr fontId="5"/>
  </si>
  <si>
    <t>３．特養、老健、療養型・介護医療院、ショートステイ、グループホーム、特定施設</t>
    <rPh sb="2" eb="4">
      <t>トクヨウ</t>
    </rPh>
    <rPh sb="5" eb="7">
      <t>ロウケン</t>
    </rPh>
    <rPh sb="8" eb="10">
      <t>リョウヨウ</t>
    </rPh>
    <rPh sb="10" eb="11">
      <t>ガタ</t>
    </rPh>
    <rPh sb="12" eb="14">
      <t>カイゴ</t>
    </rPh>
    <rPh sb="14" eb="16">
      <t>イリョウ</t>
    </rPh>
    <rPh sb="16" eb="17">
      <t>イン</t>
    </rPh>
    <rPh sb="34" eb="36">
      <t>トクテイ</t>
    </rPh>
    <rPh sb="36" eb="38">
      <t>シセツ</t>
    </rPh>
    <phoneticPr fontId="5"/>
  </si>
  <si>
    <t>４．訪問介護・入浴、夜間対応型</t>
    <rPh sb="2" eb="6">
      <t>ホウモンカイゴ</t>
    </rPh>
    <rPh sb="7" eb="9">
      <t>ニュウヨク</t>
    </rPh>
    <rPh sb="10" eb="15">
      <t>ヤカンタイオウガタ</t>
    </rPh>
    <phoneticPr fontId="5"/>
  </si>
  <si>
    <t>５．小多機、看多機、定期巡回サービス</t>
    <rPh sb="2" eb="5">
      <t>ショウタキ</t>
    </rPh>
    <rPh sb="6" eb="9">
      <t>カンタキ</t>
    </rPh>
    <rPh sb="10" eb="14">
      <t>テイキジュンカイ</t>
    </rPh>
    <phoneticPr fontId="5"/>
  </si>
  <si>
    <t>７．住宅型有料、サ高住（特定施設以外）</t>
    <rPh sb="2" eb="5">
      <t>ジュウタクガタ</t>
    </rPh>
    <rPh sb="5" eb="7">
      <t>ユウリョウ</t>
    </rPh>
    <rPh sb="9" eb="11">
      <t>コウジュウ</t>
    </rPh>
    <rPh sb="12" eb="16">
      <t>トクテイシセツ</t>
    </rPh>
    <rPh sb="16" eb="18">
      <t>イガイ</t>
    </rPh>
    <phoneticPr fontId="5"/>
  </si>
  <si>
    <t>８．その他の介護サービス</t>
    <rPh sb="4" eb="5">
      <t>ホカ</t>
    </rPh>
    <rPh sb="6" eb="8">
      <t>カイゴ</t>
    </rPh>
    <phoneticPr fontId="5"/>
  </si>
  <si>
    <t>⇒【「３．」～「８．」の場合は問５へ】</t>
    <rPh sb="12" eb="14">
      <t>バアイ</t>
    </rPh>
    <rPh sb="15" eb="16">
      <t>トイ</t>
    </rPh>
    <phoneticPr fontId="5"/>
  </si>
  <si>
    <t>２．介護以外の職場⇒【裏面に回答】</t>
    <rPh sb="2" eb="6">
      <t>カイゴイガイ</t>
    </rPh>
    <rPh sb="7" eb="9">
      <t>ショクバ</t>
    </rPh>
    <rPh sb="11" eb="13">
      <t>ウラメン</t>
    </rPh>
    <rPh sb="14" eb="16">
      <t>カイトウ</t>
    </rPh>
    <phoneticPr fontId="5"/>
  </si>
  <si>
    <t>４．「１．」～「３．」のいずれにも該当しない</t>
    <rPh sb="17" eb="19">
      <t>ガイトウ</t>
    </rPh>
    <phoneticPr fontId="5"/>
  </si>
  <si>
    <t>の中に、ご回答ください。</t>
    <rPh sb="1" eb="2">
      <t>ナカ</t>
    </rPh>
    <rPh sb="5" eb="7">
      <t>カイトウ</t>
    </rPh>
    <phoneticPr fontId="1"/>
  </si>
  <si>
    <t>⇒皆様、裏面も
ご回答ください</t>
    <rPh sb="1" eb="3">
      <t>ミナサマ</t>
    </rPh>
    <rPh sb="4" eb="6">
      <t>ウラメン</t>
    </rPh>
    <rPh sb="9" eb="11">
      <t>カイトウ</t>
    </rPh>
    <phoneticPr fontId="1"/>
  </si>
  <si>
    <r>
      <rPr>
        <u/>
        <sz val="11"/>
        <color theme="1"/>
        <rFont val="游ゴシック"/>
        <family val="3"/>
        <charset val="128"/>
        <scheme val="minor"/>
      </rPr>
      <t>■介護予防給付・総合事業</t>
    </r>
    <r>
      <rPr>
        <sz val="11"/>
        <color theme="1"/>
        <rFont val="游ゴシック"/>
        <family val="3"/>
        <charset val="128"/>
        <scheme val="minor"/>
      </rPr>
      <t>による訪問について右詰めで記入</t>
    </r>
    <rPh sb="3" eb="5">
      <t>ヨボウ</t>
    </rPh>
    <rPh sb="8" eb="12">
      <t>ソウゴウジギョウ</t>
    </rPh>
    <phoneticPr fontId="1"/>
  </si>
  <si>
    <t>設問No.→</t>
    <rPh sb="0" eb="2">
      <t>セツモン</t>
    </rPh>
    <phoneticPr fontId="1"/>
  </si>
  <si>
    <t>Q1 ｻｰﾋﾞｽ種別</t>
  </si>
  <si>
    <t>Q2 資格の取得､研修の修了状況</t>
  </si>
  <si>
    <t>Q3-1 雇用形態</t>
  </si>
  <si>
    <t>Q3-2 性別</t>
  </si>
  <si>
    <t>Q3-3 年齢</t>
  </si>
  <si>
    <t>Q3-4 過去1週間の勤務時間</t>
  </si>
  <si>
    <t>Q3-5 現在の事業所での勤務年数</t>
  </si>
  <si>
    <t>Q4 現在の事業所に勤務する直前の職場</t>
  </si>
  <si>
    <t>Q5-1 直前の職場_場所</t>
  </si>
  <si>
    <t>Q5-2 直前の職場_法人</t>
  </si>
  <si>
    <t>Q6-1-1 【介護給付】身体介護:月</t>
  </si>
  <si>
    <t>Q6-1-2 【介護給付】身体介護:火</t>
  </si>
  <si>
    <t>Q6-1-3 【介護給付】身体介護:水</t>
  </si>
  <si>
    <t>Q6-1-4 【介護給付】身体介護:木</t>
  </si>
  <si>
    <t>Q6-1-5 【介護給付】身体介護:金</t>
  </si>
  <si>
    <t>Q6-1-6 【介護給付】身体介護:土</t>
  </si>
  <si>
    <t>Q6-1-7 【介護給付】身体介護:日</t>
  </si>
  <si>
    <t>Q6-1-8 【介護給付】身体介護:合計</t>
    <rPh sb="18" eb="20">
      <t>ゴウケイ</t>
    </rPh>
    <phoneticPr fontId="1"/>
  </si>
  <si>
    <t>Q6-2-1 【介護給付】生活援助_買い物:月</t>
  </si>
  <si>
    <t>Q6-2-2 【介護給付】生活援助_買い物:火</t>
  </si>
  <si>
    <t>Q6-2-3 【介護給付】生活援助_買い物:水</t>
  </si>
  <si>
    <t>Q6-2-4 【介護給付】生活援助_買い物:木</t>
  </si>
  <si>
    <t>Q6-2-5 【介護給付】生活援助_買い物:金</t>
  </si>
  <si>
    <t>Q6-2-6 【介護給付】生活援助_買い物:土</t>
  </si>
  <si>
    <t>Q6-2-7 【介護給付】生活援助_買い物:日</t>
  </si>
  <si>
    <t>Q6-2-8 【介護給付】生活援助_買い物:合計</t>
    <rPh sb="22" eb="24">
      <t>ゴウケイ</t>
    </rPh>
    <phoneticPr fontId="1"/>
  </si>
  <si>
    <t>Q6-3-1 【介護給付】生活援助_調理･配膳:月</t>
  </si>
  <si>
    <t>Q6-3-2 【介護給付】生活援助_調理･配膳:火</t>
  </si>
  <si>
    <t>Q6-3-3 【介護給付】生活援助_調理･配膳:水</t>
  </si>
  <si>
    <t>Q6-3-4 【介護給付】生活援助_調理･配膳:木</t>
  </si>
  <si>
    <t>Q6-3-5 【介護給付】生活援助_調理･配膳:金</t>
  </si>
  <si>
    <t>Q6-3-6 【介護給付】生活援助_調理･配膳:土</t>
  </si>
  <si>
    <t>Q6-3-7 【介護給付】生活援助_調理･配膳:日</t>
  </si>
  <si>
    <t>Q6-3-8 【介護給付】生活援助_調理･配膳:合計</t>
    <rPh sb="24" eb="26">
      <t>ゴウケイ</t>
    </rPh>
    <phoneticPr fontId="1"/>
  </si>
  <si>
    <t>Q6-4-1 【介護給付】生活援助_掃除:月</t>
  </si>
  <si>
    <t>Q6-4-2 【介護給付】生活援助_掃除:火</t>
  </si>
  <si>
    <t>Q6-4-3 【介護給付】生活援助_掃除:水</t>
  </si>
  <si>
    <t>Q6-4-4 【介護給付】生活援助_掃除:木</t>
  </si>
  <si>
    <t>Q6-4-5 【介護給付】生活援助_掃除:金</t>
  </si>
  <si>
    <t>Q6-4-6 【介護給付】生活援助_掃除:土</t>
  </si>
  <si>
    <t>Q6-4-7 【介護給付】生活援助_掃除:日</t>
  </si>
  <si>
    <t>Q6-4-8 【介護給付】生活援助_掃除:合計</t>
    <rPh sb="21" eb="23">
      <t>ゴウケイ</t>
    </rPh>
    <phoneticPr fontId="1"/>
  </si>
  <si>
    <t>Q7-1-1 【介護予防給付･総合事業】身体介護:月</t>
  </si>
  <si>
    <t>Q7-1-2 【介護予防給付･総合事業】身体介護:火</t>
  </si>
  <si>
    <t>Q7-1-3 【介護予防給付･総合事業】身体介護:水</t>
  </si>
  <si>
    <t>Q7-1-4 【介護予防給付･総合事業】身体介護:木</t>
  </si>
  <si>
    <t>Q7-1-5 【介護予防給付･総合事業】身体介護:金</t>
  </si>
  <si>
    <t>Q7-1-6 【介護予防給付･総合事業】身体介護:土</t>
  </si>
  <si>
    <t>Q7-1-7 【介護予防給付･総合事業】身体介護:日</t>
  </si>
  <si>
    <t>Q7-1-8 【介護予防給付･総合事業】身体介護:合計</t>
    <rPh sb="25" eb="27">
      <t>ゴウケイ</t>
    </rPh>
    <phoneticPr fontId="1"/>
  </si>
  <si>
    <t>Q7-2-1 【介護予防給付･総合事業】生活援助_買い物:月</t>
  </si>
  <si>
    <t>Q7-2-2 【介護予防給付･総合事業】生活援助_買い物:火</t>
  </si>
  <si>
    <t>Q7-2-3 【介護予防給付･総合事業】生活援助_買い物:水</t>
  </si>
  <si>
    <t>Q7-2-4 【介護予防給付･総合事業】生活援助_買い物:木</t>
  </si>
  <si>
    <t>Q7-2-5 【介護予防給付･総合事業】生活援助_買い物:金</t>
  </si>
  <si>
    <t>Q7-2-6 【介護予防給付･総合事業】生活援助_買い物:土</t>
  </si>
  <si>
    <t>Q7-2-7 【介護予防給付･総合事業】生活援助_買い物:日</t>
  </si>
  <si>
    <t>Q7-2-8 【介護予防給付･総合事業】生活援助_買い物:合計</t>
    <rPh sb="29" eb="31">
      <t>ゴウケイ</t>
    </rPh>
    <phoneticPr fontId="1"/>
  </si>
  <si>
    <t>Q7-3-1 【介護予防給付･総合事業】生活援助_調理･配膳:月</t>
  </si>
  <si>
    <t>Q7-3-2 【介護予防給付･総合事業】生活援助_調理･配膳:火</t>
  </si>
  <si>
    <t>Q7-3-3 【介護予防給付･総合事業】生活援助_調理･配膳:水</t>
  </si>
  <si>
    <t>Q7-3-4 【介護予防給付･総合事業】生活援助_調理･配膳:木</t>
  </si>
  <si>
    <t>Q7-3-5 【介護予防給付･総合事業】生活援助_調理･配膳:金</t>
  </si>
  <si>
    <t>Q7-3-6 【介護予防給付･総合事業】生活援助_調理･配膳:土</t>
  </si>
  <si>
    <t>Q7-3-7 【介護予防給付･総合事業】生活援助_調理･配膳:日</t>
  </si>
  <si>
    <t>Q7-3-8 【介護予防給付･総合事業】生活援助_調理･配膳:合計</t>
    <rPh sb="31" eb="33">
      <t>ゴウケイ</t>
    </rPh>
    <phoneticPr fontId="1"/>
  </si>
  <si>
    <t>Q7-4-1 【介護予防給付･総合事業】生活援助_掃除:月</t>
  </si>
  <si>
    <t>Q7-4-2 【介護予防給付･総合事業】生活援助_掃除:火</t>
  </si>
  <si>
    <t>Q7-4-3 【介護予防給付･総合事業】生活援助_掃除:水</t>
  </si>
  <si>
    <t>Q7-4-4 【介護予防給付･総合事業】生活援助_掃除:木</t>
  </si>
  <si>
    <t>Q7-4-5 【介護予防給付･総合事業】生活援助_掃除:金</t>
  </si>
  <si>
    <t>Q7-4-6 【介護予防給付･総合事業】生活援助_掃除:土</t>
  </si>
  <si>
    <t>Q7-4-7 【介護予防給付･総合事業】生活援助_掃除:日</t>
  </si>
  <si>
    <t>Q7-4-8 【介護予防給付･総合事業】生活援助_掃除:合計</t>
    <rPh sb="28" eb="30">
      <t>ゴウケイ</t>
    </rPh>
    <phoneticPr fontId="1"/>
  </si>
  <si>
    <t>SA</t>
  </si>
  <si>
    <t>SA</t>
    <phoneticPr fontId="25"/>
  </si>
  <si>
    <t>SA</t>
    <phoneticPr fontId="1"/>
  </si>
  <si>
    <t>NA</t>
  </si>
  <si>
    <t>1. 現在の事業所と、同一の市区町村内</t>
    <rPh sb="3" eb="5">
      <t>ゲンザイ</t>
    </rPh>
    <rPh sb="6" eb="9">
      <t>ジギョウショ</t>
    </rPh>
    <rPh sb="11" eb="13">
      <t>ドウイツ</t>
    </rPh>
    <rPh sb="14" eb="19">
      <t>シクチョウソンナイ</t>
    </rPh>
    <phoneticPr fontId="5"/>
  </si>
  <si>
    <t>2. 現在の事業所と、別の市区町村内</t>
    <rPh sb="3" eb="5">
      <t>ゲンザイ</t>
    </rPh>
    <rPh sb="6" eb="9">
      <t>ジギョウショ</t>
    </rPh>
    <rPh sb="11" eb="12">
      <t>ベツ</t>
    </rPh>
    <rPh sb="13" eb="17">
      <t>シクチョウソン</t>
    </rPh>
    <rPh sb="17" eb="18">
      <t>ナイ</t>
    </rPh>
    <phoneticPr fontId="5"/>
  </si>
  <si>
    <t>1. 現在の事業所と、同一の法人・グループ</t>
    <rPh sb="3" eb="5">
      <t>ゲンザイ</t>
    </rPh>
    <rPh sb="6" eb="9">
      <t>ジギョウショ</t>
    </rPh>
    <rPh sb="11" eb="13">
      <t>ドウイツ</t>
    </rPh>
    <rPh sb="14" eb="16">
      <t>ホウジン</t>
    </rPh>
    <phoneticPr fontId="5"/>
  </si>
  <si>
    <t>2. 現在の事業所と、別の法人・グループ</t>
    <rPh sb="3" eb="5">
      <t>ゲンザイ</t>
    </rPh>
    <rPh sb="6" eb="9">
      <t>ジギョウショ</t>
    </rPh>
    <rPh sb="11" eb="12">
      <t>ベツ</t>
    </rPh>
    <rPh sb="13" eb="15">
      <t>ホウジン</t>
    </rPh>
    <phoneticPr fontId="5"/>
  </si>
  <si>
    <t>種別</t>
    <rPh sb="0" eb="2">
      <t>シュベツ</t>
    </rPh>
    <phoneticPr fontId="1"/>
  </si>
  <si>
    <t>状況</t>
    <rPh sb="0" eb="2">
      <t>ジョウキョウ</t>
    </rPh>
    <phoneticPr fontId="1"/>
  </si>
  <si>
    <t>集計用</t>
    <rPh sb="0" eb="3">
      <t>シュウケイヨウ</t>
    </rPh>
    <phoneticPr fontId="1"/>
  </si>
  <si>
    <t>雇用形態</t>
    <rPh sb="0" eb="4">
      <t>コヨウケイタイ</t>
    </rPh>
    <phoneticPr fontId="1"/>
  </si>
  <si>
    <t>性別</t>
    <rPh sb="0" eb="2">
      <t>セイベツ</t>
    </rPh>
    <phoneticPr fontId="1"/>
  </si>
  <si>
    <t>年代</t>
    <rPh sb="0" eb="2">
      <t>ネンダイ</t>
    </rPh>
    <phoneticPr fontId="1"/>
  </si>
  <si>
    <t>勤務年数</t>
    <rPh sb="0" eb="4">
      <t>キンムネンスウ</t>
    </rPh>
    <phoneticPr fontId="1"/>
  </si>
  <si>
    <t>６．通所介護、通所リハ、認知症デイ</t>
    <rPh sb="2" eb="6">
      <t>ツウショカイゴ</t>
    </rPh>
    <rPh sb="7" eb="9">
      <t>ツウショ</t>
    </rPh>
    <rPh sb="12" eb="15">
      <t>ニンチショウ</t>
    </rPh>
    <phoneticPr fontId="5"/>
  </si>
  <si>
    <t>直前の
職場</t>
    <rPh sb="0" eb="2">
      <t>チョクゼン</t>
    </rPh>
    <rPh sb="4" eb="6">
      <t>ショクバ</t>
    </rPh>
    <phoneticPr fontId="1"/>
  </si>
  <si>
    <t>場所</t>
    <rPh sb="0" eb="2">
      <t>バショ</t>
    </rPh>
    <phoneticPr fontId="1"/>
  </si>
  <si>
    <t>法人</t>
    <rPh sb="0" eb="2">
      <t>ホウジン</t>
    </rPh>
    <phoneticPr fontId="1"/>
  </si>
  <si>
    <t>Q6-5-1 【介護給付】生活援助_その他:月</t>
    <phoneticPr fontId="1"/>
  </si>
  <si>
    <t>Q6-5-2 【介護給付】生活援助_その他:火</t>
    <phoneticPr fontId="1"/>
  </si>
  <si>
    <t>Q6-5-3 【介護給付】生活援助_その他:水</t>
    <phoneticPr fontId="1"/>
  </si>
  <si>
    <t>Q6-5-4 【介護給付】生活援助_その他:木</t>
    <phoneticPr fontId="1"/>
  </si>
  <si>
    <t>Q6-5-5 【介護給付】生活援助_その他:金</t>
    <phoneticPr fontId="1"/>
  </si>
  <si>
    <t>Q6-5-6 【介護給付】生活援助_その他:土</t>
    <phoneticPr fontId="1"/>
  </si>
  <si>
    <t>Q6-5-7 【介護給付】生活援助_その他:日</t>
    <phoneticPr fontId="1"/>
  </si>
  <si>
    <t>Q6-5-8 【介護給付】生活援助_その他:合計</t>
    <rPh sb="22" eb="24">
      <t>ゴウケイ</t>
    </rPh>
    <phoneticPr fontId="1"/>
  </si>
  <si>
    <t>Q7-5-1 【介護予防給付･総合事業】生活援助_その他:月</t>
    <phoneticPr fontId="1"/>
  </si>
  <si>
    <t>Q7-5-2 【介護予防給付･総合事業】生活援助_その他:火</t>
    <phoneticPr fontId="1"/>
  </si>
  <si>
    <t>Q7-5-3 【介護予防給付･総合事業】生活援助_その他:水</t>
    <phoneticPr fontId="1"/>
  </si>
  <si>
    <t>Q7-5-4 【介護予防給付･総合事業】生活援助_その他:木</t>
    <phoneticPr fontId="1"/>
  </si>
  <si>
    <t>Q7-5-5 【介護予防給付･総合事業】生活援助_その他:金</t>
    <phoneticPr fontId="1"/>
  </si>
  <si>
    <t>Q7-5-6 【介護予防給付･総合事業】生活援助_その他:土</t>
    <phoneticPr fontId="1"/>
  </si>
  <si>
    <t>Q7-5-7 【介護予防給付･総合事業】生活援助_その他:日</t>
    <phoneticPr fontId="1"/>
  </si>
  <si>
    <t>Q7-5-8 【介護予防給付･総合事業】生活援助_その他:合計</t>
    <rPh sb="29" eb="31">
      <t>ゴウケイ</t>
    </rPh>
    <phoneticPr fontId="1"/>
  </si>
  <si>
    <t>転記作業用</t>
    <rPh sb="0" eb="5">
      <t>テンキサギョウヨウ</t>
    </rPh>
    <phoneticPr fontId="1"/>
  </si>
  <si>
    <t>エラー</t>
    <phoneticPr fontId="1"/>
  </si>
  <si>
    <t>１．常勤職員</t>
    <rPh sb="2" eb="4">
      <t>ジョウキン</t>
    </rPh>
    <rPh sb="4" eb="6">
      <t>ショクイン</t>
    </rPh>
    <phoneticPr fontId="5"/>
  </si>
  <si>
    <t>２．非常勤職員</t>
    <rPh sb="2" eb="5">
      <t>ヒジョウキン</t>
    </rPh>
    <rPh sb="5" eb="7">
      <t>ショクイン</t>
    </rPh>
    <phoneticPr fontId="1"/>
  </si>
  <si>
    <r>
      <rPr>
        <sz val="10"/>
        <rFont val="游ゴシック"/>
        <family val="3"/>
        <charset val="128"/>
        <scheme val="minor"/>
      </rPr>
      <t>１．</t>
    </r>
    <r>
      <rPr>
        <sz val="9"/>
        <rFont val="游ゴシック"/>
        <family val="3"/>
        <charset val="128"/>
        <scheme val="minor"/>
      </rPr>
      <t>20歳</t>
    </r>
    <r>
      <rPr>
        <sz val="8"/>
        <rFont val="游ゴシック"/>
        <family val="3"/>
        <charset val="128"/>
        <scheme val="minor"/>
      </rPr>
      <t>未満</t>
    </r>
    <rPh sb="4" eb="5">
      <t>サイ</t>
    </rPh>
    <rPh sb="5" eb="7">
      <t>ミマン</t>
    </rPh>
    <phoneticPr fontId="5"/>
  </si>
  <si>
    <r>
      <rPr>
        <sz val="10"/>
        <rFont val="游ゴシック"/>
        <family val="3"/>
        <charset val="128"/>
        <scheme val="minor"/>
      </rPr>
      <t>７．</t>
    </r>
    <r>
      <rPr>
        <sz val="9"/>
        <rFont val="游ゴシック"/>
        <family val="3"/>
        <charset val="128"/>
        <scheme val="minor"/>
      </rPr>
      <t>70代</t>
    </r>
    <r>
      <rPr>
        <sz val="8"/>
        <rFont val="游ゴシック"/>
        <family val="3"/>
        <charset val="128"/>
        <scheme val="minor"/>
      </rPr>
      <t>以上</t>
    </r>
    <rPh sb="4" eb="5">
      <t>ダイ</t>
    </rPh>
    <rPh sb="5" eb="7">
      <t>イジョウ</t>
    </rPh>
    <phoneticPr fontId="5"/>
  </si>
  <si>
    <t>※表面の問３「４）過去１週間の勤務時間」（★欄）で回答した７日間の勤務時間について、身体介護・生活援助を提供した時間（分）を記入してください。
（例．水曜日を開始日とする場合、水曜日（開始日）から次週の火曜日までの７日間の情報を記入してください）
※移動時間、待機時間は含みません。「買い物」は、店舗での買い物に要する標準的な時間及び利用者の居宅における訪問介護に要する標準的な時間の合算となります（移動時間を含まない）。
※「掃除」には、ゴミ出しも含みます。
※障害サービスの提供は除いてください。
※介護給付による提供、介護予防給付・総合事業による提供は分けて記入してください。
※記入する時間は「５分単位」とします。（例）32分→30分と記入。</t>
    <rPh sb="214" eb="216">
      <t>ソウジ</t>
    </rPh>
    <rPh sb="222" eb="223">
      <t>ダ</t>
    </rPh>
    <rPh sb="225" eb="226">
      <t>フク</t>
    </rPh>
    <phoneticPr fontId="1"/>
  </si>
  <si>
    <t>Q3-3 年代</t>
    <rPh sb="5" eb="7">
      <t>ネンダイ</t>
    </rPh>
    <phoneticPr fontId="1"/>
  </si>
  <si>
    <t>1訪問系</t>
    <rPh sb="1" eb="4">
      <t>ホウモンケイ</t>
    </rPh>
    <phoneticPr fontId="1"/>
  </si>
  <si>
    <t>2小多機</t>
    <rPh sb="1" eb="4">
      <t>ショウタキ</t>
    </rPh>
    <phoneticPr fontId="1"/>
  </si>
  <si>
    <t>3看多機</t>
    <rPh sb="1" eb="4">
      <t>カンタキ</t>
    </rPh>
    <phoneticPr fontId="1"/>
  </si>
  <si>
    <t>4定巡・
随時対応</t>
    <rPh sb="1" eb="2">
      <t>サダム</t>
    </rPh>
    <rPh sb="2" eb="3">
      <t>ジュン</t>
    </rPh>
    <rPh sb="5" eb="7">
      <t>ズイジ</t>
    </rPh>
    <rPh sb="7" eb="9">
      <t>タイオウ</t>
    </rPh>
    <phoneticPr fontId="1"/>
  </si>
  <si>
    <t>1介福</t>
    <rPh sb="1" eb="3">
      <t>カイフク</t>
    </rPh>
    <phoneticPr fontId="1"/>
  </si>
  <si>
    <t>2実務者</t>
    <rPh sb="1" eb="4">
      <t>ジツムシャ</t>
    </rPh>
    <phoneticPr fontId="1"/>
  </si>
  <si>
    <t>3初任者</t>
    <rPh sb="1" eb="4">
      <t>ショニンシャ</t>
    </rPh>
    <phoneticPr fontId="1"/>
  </si>
  <si>
    <t>4いずれも
該当なし</t>
    <rPh sb="6" eb="8">
      <t>ガイトウ</t>
    </rPh>
    <phoneticPr fontId="1"/>
  </si>
  <si>
    <t>1常勤</t>
    <rPh sb="1" eb="3">
      <t>ジョウキン</t>
    </rPh>
    <phoneticPr fontId="1"/>
  </si>
  <si>
    <t>2非常勤</t>
    <rPh sb="1" eb="4">
      <t>ヒジョウキン</t>
    </rPh>
    <phoneticPr fontId="1"/>
  </si>
  <si>
    <t>1男性</t>
    <rPh sb="1" eb="3">
      <t>ダンセイ</t>
    </rPh>
    <phoneticPr fontId="1"/>
  </si>
  <si>
    <t>2女性</t>
    <rPh sb="1" eb="3">
      <t>ジョセイ</t>
    </rPh>
    <phoneticPr fontId="1"/>
  </si>
  <si>
    <t>1.20歳未満</t>
    <rPh sb="4" eb="7">
      <t>サイミマン</t>
    </rPh>
    <phoneticPr fontId="1"/>
  </si>
  <si>
    <t>2.20代</t>
    <rPh sb="4" eb="5">
      <t>ダイ</t>
    </rPh>
    <phoneticPr fontId="1"/>
  </si>
  <si>
    <t>3.30代</t>
    <rPh sb="4" eb="5">
      <t>ダイ</t>
    </rPh>
    <phoneticPr fontId="1"/>
  </si>
  <si>
    <t>4.40代</t>
    <rPh sb="4" eb="5">
      <t>ダイ</t>
    </rPh>
    <phoneticPr fontId="1"/>
  </si>
  <si>
    <t>5.50代</t>
    <rPh sb="4" eb="5">
      <t>ダイ</t>
    </rPh>
    <phoneticPr fontId="1"/>
  </si>
  <si>
    <t>6.60代</t>
    <rPh sb="4" eb="5">
      <t>ダイ</t>
    </rPh>
    <phoneticPr fontId="1"/>
  </si>
  <si>
    <t>7.70代以上</t>
    <rPh sb="4" eb="5">
      <t>ダイ</t>
    </rPh>
    <rPh sb="5" eb="7">
      <t>イジョウ</t>
    </rPh>
    <phoneticPr fontId="1"/>
  </si>
  <si>
    <t>1. 1年以上</t>
    <rPh sb="4" eb="5">
      <t>ネン</t>
    </rPh>
    <rPh sb="5" eb="7">
      <t>イジョウ</t>
    </rPh>
    <phoneticPr fontId="1"/>
  </si>
  <si>
    <t>2. 1年未満</t>
    <rPh sb="4" eb="5">
      <t>ネン</t>
    </rPh>
    <rPh sb="5" eb="7">
      <t>ミマン</t>
    </rPh>
    <phoneticPr fontId="1"/>
  </si>
  <si>
    <t>1今の職場
が初めて</t>
    <rPh sb="1" eb="2">
      <t>イマ</t>
    </rPh>
    <rPh sb="3" eb="5">
      <t>ショクバ</t>
    </rPh>
    <rPh sb="7" eb="8">
      <t>ハジ</t>
    </rPh>
    <phoneticPr fontId="1"/>
  </si>
  <si>
    <t>2介護以外</t>
    <rPh sb="1" eb="5">
      <t>カイゴイガイ</t>
    </rPh>
    <phoneticPr fontId="1"/>
  </si>
  <si>
    <t>3施設系</t>
    <rPh sb="1" eb="4">
      <t>シセツケイ</t>
    </rPh>
    <phoneticPr fontId="1"/>
  </si>
  <si>
    <t>4訪問系</t>
    <rPh sb="1" eb="4">
      <t>ホウモンケイ</t>
    </rPh>
    <phoneticPr fontId="1"/>
  </si>
  <si>
    <t>5多機能系</t>
    <rPh sb="1" eb="4">
      <t>タキノウ</t>
    </rPh>
    <rPh sb="4" eb="5">
      <t>ケイ</t>
    </rPh>
    <phoneticPr fontId="1"/>
  </si>
  <si>
    <t>6通所系</t>
    <rPh sb="1" eb="4">
      <t>ツウショケイ</t>
    </rPh>
    <phoneticPr fontId="1"/>
  </si>
  <si>
    <t>7住宅型・
サ高住</t>
    <rPh sb="1" eb="4">
      <t>ジュウタクガタ</t>
    </rPh>
    <rPh sb="7" eb="9">
      <t>コウジュウ</t>
    </rPh>
    <phoneticPr fontId="1"/>
  </si>
  <si>
    <t>8その他</t>
    <rPh sb="3" eb="4">
      <t>ホカ</t>
    </rPh>
    <phoneticPr fontId="1"/>
  </si>
  <si>
    <t>1同一</t>
    <rPh sb="1" eb="3">
      <t>ドウイツ</t>
    </rPh>
    <phoneticPr fontId="1"/>
  </si>
  <si>
    <t>2別</t>
    <rPh sb="1" eb="2">
      <t>ベツ</t>
    </rPh>
    <phoneticPr fontId="1"/>
  </si>
  <si>
    <r>
      <t>問４</t>
    </r>
    <r>
      <rPr>
        <b/>
        <u/>
        <sz val="10"/>
        <rFont val="游ゴシック"/>
        <family val="3"/>
        <charset val="128"/>
        <scheme val="minor"/>
      </rPr>
      <t>【問３の5)で「２.」と回答された方】</t>
    </r>
    <r>
      <rPr>
        <b/>
        <sz val="10"/>
        <rFont val="游ゴシック"/>
        <family val="3"/>
        <charset val="128"/>
        <scheme val="minor"/>
      </rPr>
      <t>現在の事業所に勤務する直前の職場について、以下にご回答ください。</t>
    </r>
    <rPh sb="0" eb="1">
      <t>トイ</t>
    </rPh>
    <rPh sb="3" eb="4">
      <t>トイ</t>
    </rPh>
    <rPh sb="14" eb="16">
      <t>カイトウ</t>
    </rPh>
    <rPh sb="19" eb="20">
      <t>カタ</t>
    </rPh>
    <rPh sb="21" eb="23">
      <t>ゲンザイ</t>
    </rPh>
    <rPh sb="24" eb="27">
      <t>ジギョウショ</t>
    </rPh>
    <rPh sb="28" eb="30">
      <t>キンム</t>
    </rPh>
    <rPh sb="32" eb="34">
      <t>チョクゼン</t>
    </rPh>
    <rPh sb="35" eb="37">
      <t>ショクバ</t>
    </rPh>
    <rPh sb="42" eb="44">
      <t>イカ</t>
    </rPh>
    <rPh sb="46" eb="48">
      <t>カイトウ</t>
    </rPh>
    <phoneticPr fontId="1"/>
  </si>
  <si>
    <r>
      <t>問５</t>
    </r>
    <r>
      <rPr>
        <b/>
        <u/>
        <sz val="10"/>
        <rFont val="游ゴシック"/>
        <family val="3"/>
        <charset val="128"/>
        <scheme val="minor"/>
      </rPr>
      <t>【問４で「３.」～「８.」と回答された方】</t>
    </r>
    <r>
      <rPr>
        <b/>
        <sz val="10"/>
        <rFont val="游ゴシック"/>
        <family val="3"/>
        <charset val="128"/>
        <scheme val="minor"/>
      </rPr>
      <t>ご回答いただいた直前の職場について、以下にご回答ください。</t>
    </r>
    <rPh sb="0" eb="1">
      <t>トイ</t>
    </rPh>
    <rPh sb="16" eb="18">
      <t>カイトウ</t>
    </rPh>
    <rPh sb="21" eb="22">
      <t>カタ</t>
    </rPh>
    <rPh sb="24" eb="26">
      <t>カイトウ</t>
    </rPh>
    <rPh sb="31" eb="33">
      <t>チョクゼン</t>
    </rPh>
    <rPh sb="34" eb="36">
      <t>ショクバ</t>
    </rPh>
    <rPh sb="41" eb="43">
      <t>イカ</t>
    </rPh>
    <rPh sb="45" eb="47">
      <t>カイトウ</t>
    </rPh>
    <phoneticPr fontId="5"/>
  </si>
  <si>
    <t>２．介護福祉士実務者研修修了、または（旧）介護職員基礎研修修了、または（旧）ヘルパー１級</t>
    <rPh sb="2" eb="4">
      <t>カイゴ</t>
    </rPh>
    <rPh sb="4" eb="7">
      <t>フクシシ</t>
    </rPh>
    <rPh sb="7" eb="10">
      <t>ジツムシャ</t>
    </rPh>
    <rPh sb="10" eb="12">
      <t>ケンシュウ</t>
    </rPh>
    <rPh sb="12" eb="14">
      <t>シュウリョウ</t>
    </rPh>
    <rPh sb="19" eb="20">
      <t>キュウ</t>
    </rPh>
    <rPh sb="21" eb="25">
      <t>カイゴショクイン</t>
    </rPh>
    <rPh sb="25" eb="29">
      <t>キソケンシュウ</t>
    </rPh>
    <rPh sb="29" eb="31">
      <t>シュウリョウ</t>
    </rPh>
    <rPh sb="36" eb="37">
      <t>キュウ</t>
    </rPh>
    <rPh sb="43" eb="44">
      <t>キュウ</t>
    </rPh>
    <phoneticPr fontId="5"/>
  </si>
  <si>
    <t>　</t>
  </si>
  <si>
    <t>※令和８年５月１日現在の状況について、</t>
    <rPh sb="1" eb="3">
      <t>レイワ</t>
    </rPh>
    <rPh sb="4" eb="5">
      <t>ネン</t>
    </rPh>
    <rPh sb="6" eb="7">
      <t>ガツ</t>
    </rPh>
    <rPh sb="8" eb="11">
      <t>ニチゲンザイ</t>
    </rPh>
    <rPh sb="12" eb="14">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</si>
</sst>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
  </numFmts>
  <fonts count="26" x14ac:knownFonts="1">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6"/>
      <name val="游ゴシック"/>
      <family val="3"/>
      <charset val="128"/>
      <scheme val="minor"/>
    </font>
    <font>
      <sz val="11"/>
      <name val="游ゴシック"/>
      <family val="3"/>
      <charset val="128"/>
      <scheme val="minor"/>
    </font>
    <font>
      <b/>
      <sz val="10"/>
      <name val="游ゴシック"/>
      <family val="3"/>
      <charset val="128"/>
      <scheme val="minor"/>
    </font>
    <font>
      <sz val="10"/>
      <name val="游ゴシック"/>
      <family val="3"/>
      <charset val="128"/>
      <scheme val="minor"/>
    </font>
    <font>
      <sz val="9"/>
      <color theme="1"/>
      <name val="游ゴシック"/>
      <family val="3"/>
      <charset val="128"/>
      <scheme val="minor"/>
    </font>
    <font>
      <b/>
      <u/>
      <sz val="10"/>
      <name val="游ゴシック"/>
      <family val="3"/>
      <charset val="128"/>
      <scheme val="minor"/>
    </font>
    <font>
      <sz val="11"/>
      <color theme="1"/>
      <name val="游ゴシック"/>
      <family val="3"/>
      <charset val="128"/>
      <scheme val="minor"/>
    </font>
    <font>
      <u/>
      <sz val="11"/>
      <color theme="1"/>
      <name val="游ゴシック"/>
      <family val="3"/>
      <charset val="128"/>
      <scheme val="minor"/>
    </font>
    <font>
      <b/>
      <sz val="10"/>
      <color theme="1"/>
      <name val="游ゴシック"/>
      <family val="3"/>
      <charset val="128"/>
      <scheme val="minor"/>
    </font>
    <font>
      <b/>
      <sz val="11"/>
      <color theme="1"/>
      <name val="游ゴシック"/>
      <family val="3"/>
      <charset val="128"/>
      <scheme val="minor"/>
    </font>
    <font>
      <sz val="9"/>
      <name val="游ゴシック"/>
      <family val="3"/>
      <charset val="128"/>
      <scheme val="minor"/>
    </font>
    <font>
      <u/>
      <sz val="10"/>
      <name val="游ゴシック"/>
      <family val="3"/>
      <charset val="128"/>
      <scheme val="minor"/>
    </font>
    <font>
      <sz val="9"/>
      <color theme="1"/>
      <name val="游ゴシック"/>
      <family val="2"/>
      <charset val="128"/>
      <scheme val="minor"/>
    </font>
    <font>
      <sz val="8"/>
      <color theme="1"/>
      <name val="游ゴシック"/>
      <family val="2"/>
      <charset val="128"/>
      <scheme val="minor"/>
    </font>
    <font>
      <u/>
      <sz val="9"/>
      <name val="游ゴシック"/>
      <family val="3"/>
      <charset val="128"/>
      <scheme val="minor"/>
    </font>
    <font>
      <b/>
      <u/>
      <sz val="9"/>
      <name val="游ゴシック"/>
      <family val="3"/>
      <charset val="128"/>
      <scheme val="minor"/>
    </font>
    <font>
      <sz val="8"/>
      <name val="游ゴシック"/>
      <family val="3"/>
      <charset val="128"/>
      <scheme val="minor"/>
    </font>
    <font>
      <u/>
      <sz val="8"/>
      <color theme="1"/>
      <name val="游ゴシック"/>
      <family val="3"/>
      <charset val="128"/>
      <scheme val="minor"/>
    </font>
    <font>
      <b/>
      <u/>
      <sz val="7.5"/>
      <name val="游ゴシック"/>
      <family val="3"/>
      <charset val="128"/>
      <scheme val="minor"/>
    </font>
    <font>
      <sz val="10"/>
      <color rgb="FFFF0000"/>
      <name val="游ゴシック"/>
      <family val="3"/>
      <charset val="128"/>
      <scheme val="minor"/>
    </font>
    <font>
      <sz val="6"/>
      <name val="ＭＳ 明朝"/>
      <family val="1"/>
      <charset val="128"/>
    </font>
  </fonts>
  <fills count="7">
    <fill>
      <patternFill patternType="none"/>
    </fill>
    <fill>
      <patternFill patternType="gray125"/>
    </fill>
    <fill>
      <patternFill patternType="solid">
        <fgColor theme="2"/>
        <bgColor indexed="64"/>
      </patternFill>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alignment vertical="center"/>
    </xf>
  </cellStyleXfs>
  <cellXfs count="94">
    <xf numFmtId="0" fontId="0" fillId="0" borderId="0" xfId="0">
      <alignment vertical="center"/>
    </xf>
    <xf numFmtId="0" fontId="0" fillId="4" borderId="0" xfId="0" applyFill="1">
      <alignmen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1" xfId="0" applyFont="1" applyBorder="1" applyAlignment="1" applyProtection="1">
      <alignment vertical="center" wrapText="1"/>
      <protection locked="0"/>
    </xf>
    <xf numFmtId="0" fontId="24" fillId="0" borderId="1" xfId="0" applyFont="1" applyBorder="1" applyAlignment="1" applyProtection="1">
      <alignment vertical="center" wrapText="1"/>
      <protection locked="0"/>
    </xf>
    <xf numFmtId="0" fontId="8" fillId="0" borderId="1" xfId="0" applyFont="1" applyBorder="1" applyAlignment="1">
      <alignment horizontal="center" vertical="center"/>
    </xf>
    <xf numFmtId="0" fontId="0" fillId="3" borderId="0" xfId="0" applyFill="1">
      <alignment vertical="center"/>
    </xf>
    <xf numFmtId="0" fontId="9" fillId="4" borderId="0" xfId="0" applyFont="1" applyFill="1">
      <alignment vertical="center"/>
    </xf>
    <xf numFmtId="0" fontId="4" fillId="4" borderId="0" xfId="0" applyFont="1" applyFill="1">
      <alignment vertical="center"/>
    </xf>
    <xf numFmtId="0" fontId="8" fillId="4" borderId="0" xfId="0" applyFont="1" applyFill="1">
      <alignment vertical="center"/>
    </xf>
    <xf numFmtId="0" fontId="6" fillId="4" borderId="0" xfId="0" applyFont="1" applyFill="1">
      <alignment vertical="center"/>
    </xf>
    <xf numFmtId="0" fontId="7" fillId="4" borderId="0" xfId="0" applyFont="1" applyFill="1">
      <alignment vertical="center"/>
    </xf>
    <xf numFmtId="0" fontId="0" fillId="4" borderId="2" xfId="0" applyFill="1" applyBorder="1">
      <alignment vertical="center"/>
    </xf>
    <xf numFmtId="0" fontId="3" fillId="4" borderId="0" xfId="0" applyFont="1" applyFill="1" applyAlignment="1">
      <alignment horizontal="center" vertical="center" wrapText="1"/>
    </xf>
    <xf numFmtId="0" fontId="3" fillId="4" borderId="0" xfId="0" applyFont="1" applyFill="1" applyAlignment="1">
      <alignment vertical="center" wrapText="1"/>
    </xf>
    <xf numFmtId="0" fontId="11" fillId="4" borderId="0" xfId="0" applyFont="1" applyFill="1">
      <alignment vertical="center"/>
    </xf>
    <xf numFmtId="0" fontId="0" fillId="4" borderId="1" xfId="0" applyFill="1" applyBorder="1">
      <alignment vertical="center"/>
    </xf>
    <xf numFmtId="0" fontId="17" fillId="4" borderId="0" xfId="0" applyFont="1" applyFill="1" applyAlignment="1">
      <alignment vertical="center" wrapText="1"/>
    </xf>
    <xf numFmtId="0" fontId="8" fillId="0" borderId="1" xfId="0" applyFont="1" applyBorder="1" applyAlignment="1">
      <alignment horizontal="center" vertical="center" wrapText="1"/>
    </xf>
    <xf numFmtId="0" fontId="8" fillId="5" borderId="1" xfId="0" applyFont="1" applyFill="1" applyBorder="1" applyAlignment="1">
      <alignment horizontal="center" vertical="center"/>
    </xf>
    <xf numFmtId="0" fontId="4" fillId="5" borderId="1" xfId="0" applyFont="1" applyFill="1" applyBorder="1" applyAlignment="1" applyProtection="1">
      <alignment horizontal="center" vertical="center" wrapText="1"/>
      <protection locked="0"/>
    </xf>
    <xf numFmtId="0" fontId="8" fillId="5" borderId="1" xfId="0" applyFont="1" applyFill="1" applyBorder="1" applyAlignment="1">
      <alignment horizontal="center" vertical="center" wrapText="1"/>
    </xf>
    <xf numFmtId="0" fontId="0" fillId="0" borderId="0" xfId="0" applyFill="1">
      <alignment vertical="center"/>
    </xf>
    <xf numFmtId="0" fontId="8" fillId="0" borderId="1" xfId="0" applyFont="1" applyBorder="1" applyAlignment="1" applyProtection="1">
      <alignment vertical="center" wrapText="1"/>
      <protection locked="0"/>
    </xf>
    <xf numFmtId="0" fontId="4" fillId="6" borderId="1" xfId="0" applyFont="1" applyFill="1" applyBorder="1" applyAlignment="1" applyProtection="1">
      <alignment horizontal="center" vertical="center" wrapText="1"/>
      <protection locked="0"/>
    </xf>
    <xf numFmtId="0" fontId="8" fillId="6" borderId="1" xfId="0" applyFont="1" applyFill="1" applyBorder="1" applyAlignment="1">
      <alignment horizontal="center" vertical="center"/>
    </xf>
    <xf numFmtId="0" fontId="3" fillId="0" borderId="0" xfId="0" applyFont="1">
      <alignment vertical="center"/>
    </xf>
    <xf numFmtId="0" fontId="3" fillId="4" borderId="0" xfId="0" applyFont="1" applyFill="1">
      <alignment vertical="center"/>
    </xf>
    <xf numFmtId="0" fontId="9" fillId="4" borderId="0" xfId="0" applyFont="1" applyFill="1" applyProtection="1">
      <alignment vertical="center"/>
      <protection locked="0"/>
    </xf>
    <xf numFmtId="0" fontId="14" fillId="3" borderId="12" xfId="0" applyFont="1" applyFill="1" applyBorder="1" applyAlignment="1">
      <alignment horizontal="center" vertical="center"/>
    </xf>
    <xf numFmtId="0" fontId="14" fillId="3" borderId="12" xfId="0" applyFont="1" applyFill="1" applyBorder="1" applyAlignment="1" applyProtection="1">
      <alignment horizontal="center" vertical="center"/>
      <protection locked="0"/>
    </xf>
    <xf numFmtId="0" fontId="4" fillId="4" borderId="4" xfId="0" applyFont="1" applyFill="1" applyBorder="1">
      <alignment vertical="center"/>
    </xf>
    <xf numFmtId="0" fontId="0" fillId="4" borderId="3" xfId="0" applyFill="1" applyBorder="1">
      <alignment vertical="center"/>
    </xf>
    <xf numFmtId="0" fontId="0" fillId="4" borderId="4" xfId="0" applyFill="1" applyBorder="1">
      <alignment vertical="center"/>
    </xf>
    <xf numFmtId="0" fontId="2" fillId="2" borderId="0" xfId="0" applyFont="1" applyFill="1" applyAlignment="1">
      <alignment horizontal="center" vertical="center"/>
    </xf>
    <xf numFmtId="0" fontId="7" fillId="4" borderId="0" xfId="0" applyFont="1" applyFill="1" applyAlignment="1">
      <alignment horizontal="left" vertical="center" wrapText="1"/>
    </xf>
    <xf numFmtId="0" fontId="9" fillId="4" borderId="0" xfId="0" applyFont="1" applyFill="1" applyAlignment="1">
      <alignment horizontal="center" vertical="center" wrapText="1"/>
    </xf>
    <xf numFmtId="0" fontId="8" fillId="4" borderId="2" xfId="0" applyFont="1" applyFill="1" applyBorder="1" applyAlignment="1">
      <alignment horizontal="left" vertical="center"/>
    </xf>
    <xf numFmtId="0" fontId="8" fillId="4" borderId="3" xfId="0" applyFont="1" applyFill="1" applyBorder="1" applyAlignment="1">
      <alignment horizontal="left" vertical="center"/>
    </xf>
    <xf numFmtId="0" fontId="6" fillId="4" borderId="4" xfId="0" applyFont="1" applyFill="1" applyBorder="1" applyAlignment="1">
      <alignment horizontal="left" vertical="center"/>
    </xf>
    <xf numFmtId="0" fontId="6" fillId="4" borderId="1" xfId="0" applyFont="1" applyFill="1" applyBorder="1" applyAlignment="1">
      <alignment horizontal="left" vertical="center"/>
    </xf>
    <xf numFmtId="0" fontId="6" fillId="4" borderId="2" xfId="0" applyFont="1" applyFill="1" applyBorder="1" applyAlignment="1">
      <alignment horizontal="left" vertical="center"/>
    </xf>
    <xf numFmtId="0" fontId="15" fillId="4" borderId="5" xfId="0" applyFont="1" applyFill="1" applyBorder="1" applyAlignment="1">
      <alignment horizontal="center" vertical="center"/>
    </xf>
    <xf numFmtId="0" fontId="15" fillId="4" borderId="6" xfId="0" applyFont="1" applyFill="1" applyBorder="1" applyAlignment="1">
      <alignment horizontal="center" vertical="center"/>
    </xf>
    <xf numFmtId="0" fontId="15" fillId="4" borderId="2" xfId="0" applyFont="1" applyFill="1" applyBorder="1" applyAlignment="1">
      <alignment horizontal="left" vertical="center" wrapText="1"/>
    </xf>
    <xf numFmtId="0" fontId="15" fillId="4" borderId="3" xfId="0" applyFont="1" applyFill="1" applyBorder="1" applyAlignment="1">
      <alignment horizontal="left" vertical="center"/>
    </xf>
    <xf numFmtId="0" fontId="8" fillId="4" borderId="15" xfId="0" applyFont="1" applyFill="1" applyBorder="1" applyAlignment="1">
      <alignment horizontal="right" vertical="center"/>
    </xf>
    <xf numFmtId="0" fontId="8" fillId="4" borderId="2" xfId="0" applyFont="1" applyFill="1" applyBorder="1" applyAlignment="1">
      <alignment horizontal="right" vertical="center"/>
    </xf>
    <xf numFmtId="0" fontId="14" fillId="3" borderId="12" xfId="0" applyFont="1" applyFill="1" applyBorder="1" applyAlignment="1" applyProtection="1">
      <alignment horizontal="center" vertical="center"/>
      <protection locked="0"/>
    </xf>
    <xf numFmtId="0" fontId="9" fillId="4" borderId="4"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15" fillId="4" borderId="1" xfId="0" applyFont="1" applyFill="1" applyBorder="1" applyAlignment="1">
      <alignment horizontal="left" vertical="center"/>
    </xf>
    <xf numFmtId="0" fontId="15" fillId="4" borderId="2" xfId="0" applyFont="1" applyFill="1" applyBorder="1" applyAlignment="1">
      <alignment horizontal="left" vertical="center"/>
    </xf>
    <xf numFmtId="0" fontId="11" fillId="4" borderId="4" xfId="0" applyFont="1" applyFill="1" applyBorder="1" applyAlignment="1">
      <alignment horizontal="left" vertical="center"/>
    </xf>
    <xf numFmtId="0" fontId="11" fillId="4" borderId="13" xfId="0" applyFont="1" applyFill="1" applyBorder="1" applyAlignment="1">
      <alignment horizontal="left" vertical="center"/>
    </xf>
    <xf numFmtId="0" fontId="11" fillId="4" borderId="1" xfId="0" applyFont="1" applyFill="1" applyBorder="1" applyAlignment="1">
      <alignment horizontal="left" vertical="center"/>
    </xf>
    <xf numFmtId="0" fontId="11" fillId="4" borderId="14" xfId="0" applyFont="1" applyFill="1" applyBorder="1" applyAlignment="1">
      <alignment horizontal="left" vertical="center"/>
    </xf>
    <xf numFmtId="0" fontId="11" fillId="4" borderId="2" xfId="0" applyFont="1" applyFill="1" applyBorder="1" applyAlignment="1">
      <alignment horizontal="left" vertical="center"/>
    </xf>
    <xf numFmtId="0" fontId="6" fillId="4" borderId="6" xfId="0" applyFont="1" applyFill="1" applyBorder="1" applyAlignment="1">
      <alignment horizontal="left" vertical="center"/>
    </xf>
    <xf numFmtId="0" fontId="8" fillId="4" borderId="7" xfId="0" applyFont="1" applyFill="1" applyBorder="1" applyAlignment="1">
      <alignment horizontal="left" vertical="center"/>
    </xf>
    <xf numFmtId="0" fontId="8" fillId="4" borderId="5" xfId="0" applyFont="1" applyFill="1" applyBorder="1" applyAlignment="1">
      <alignment horizontal="left" vertical="center"/>
    </xf>
    <xf numFmtId="0" fontId="8" fillId="4" borderId="11" xfId="0" applyFont="1" applyFill="1" applyBorder="1" applyAlignment="1">
      <alignment horizontal="left" vertical="center"/>
    </xf>
    <xf numFmtId="0" fontId="8" fillId="4" borderId="0" xfId="0" applyFont="1" applyFill="1" applyAlignment="1">
      <alignment horizontal="left" vertical="center"/>
    </xf>
    <xf numFmtId="0" fontId="8" fillId="4" borderId="9" xfId="0" applyFont="1" applyFill="1" applyBorder="1" applyAlignment="1">
      <alignment horizontal="left" vertical="center"/>
    </xf>
    <xf numFmtId="0" fontId="8" fillId="4" borderId="8" xfId="0" applyFont="1" applyFill="1" applyBorder="1" applyAlignment="1">
      <alignment horizontal="left" vertical="center"/>
    </xf>
    <xf numFmtId="0" fontId="15" fillId="4" borderId="4" xfId="0" applyFont="1" applyFill="1" applyBorder="1" applyAlignment="1">
      <alignment horizontal="left" vertical="center"/>
    </xf>
    <xf numFmtId="0" fontId="8" fillId="4" borderId="4" xfId="0" applyFont="1" applyFill="1" applyBorder="1" applyAlignment="1">
      <alignment horizontal="left" vertical="center"/>
    </xf>
    <xf numFmtId="0" fontId="8" fillId="4" borderId="1" xfId="0" applyFont="1" applyFill="1" applyBorder="1" applyAlignment="1">
      <alignment horizontal="left" vertical="center"/>
    </xf>
    <xf numFmtId="0" fontId="23" fillId="4" borderId="0" xfId="0" applyFont="1" applyFill="1" applyAlignment="1">
      <alignment horizontal="center" wrapText="1"/>
    </xf>
    <xf numFmtId="0" fontId="21" fillId="4" borderId="0" xfId="0" applyFont="1" applyFill="1" applyAlignment="1">
      <alignment horizontal="center" wrapText="1"/>
    </xf>
    <xf numFmtId="0" fontId="15" fillId="4" borderId="0" xfId="0" applyFont="1" applyFill="1" applyAlignment="1">
      <alignment horizontal="center" vertical="center" wrapText="1"/>
    </xf>
    <xf numFmtId="0" fontId="13" fillId="4" borderId="0" xfId="0" applyFont="1" applyFill="1" applyAlignment="1">
      <alignment horizontal="center" vertical="center" wrapText="1"/>
    </xf>
    <xf numFmtId="0" fontId="21" fillId="4" borderId="0" xfId="0" applyFont="1" applyFill="1" applyAlignment="1">
      <alignment horizontal="left" vertical="center" wrapText="1"/>
    </xf>
    <xf numFmtId="0" fontId="0" fillId="4" borderId="7" xfId="0" applyFill="1" applyBorder="1" applyAlignment="1">
      <alignment horizontal="center" vertical="center"/>
    </xf>
    <xf numFmtId="0" fontId="0" fillId="4" borderId="6" xfId="0" applyFill="1" applyBorder="1" applyAlignment="1">
      <alignment horizontal="center" vertical="center"/>
    </xf>
    <xf numFmtId="0" fontId="0" fillId="4" borderId="9" xfId="0" applyFill="1" applyBorder="1" applyAlignment="1">
      <alignment horizontal="center" vertical="center"/>
    </xf>
    <xf numFmtId="0" fontId="0" fillId="4" borderId="10" xfId="0" applyFill="1" applyBorder="1" applyAlignment="1">
      <alignment horizontal="center" vertical="center"/>
    </xf>
    <xf numFmtId="0" fontId="0" fillId="4" borderId="5" xfId="0" applyFill="1" applyBorder="1" applyAlignment="1">
      <alignment horizontal="center" vertical="center"/>
    </xf>
    <xf numFmtId="0" fontId="0" fillId="4" borderId="8" xfId="0" applyFill="1" applyBorder="1" applyAlignment="1">
      <alignment horizontal="center" vertical="center"/>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6" fillId="4" borderId="2"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177" fontId="0" fillId="4" borderId="12" xfId="0" applyNumberFormat="1" applyFill="1" applyBorder="1" applyAlignment="1">
      <alignment horizontal="center" vertical="center"/>
    </xf>
    <xf numFmtId="0" fontId="18" fillId="4" borderId="0" xfId="0" applyFont="1" applyFill="1" applyAlignment="1">
      <alignment horizontal="center" vertical="center" wrapText="1"/>
    </xf>
    <xf numFmtId="0" fontId="18" fillId="4" borderId="0" xfId="0" applyFont="1" applyFill="1" applyAlignment="1">
      <alignment horizontal="left" vertical="center" wrapText="1"/>
    </xf>
    <xf numFmtId="0" fontId="3" fillId="4" borderId="0" xfId="0" applyFont="1" applyFill="1" applyAlignment="1">
      <alignment horizontal="center" vertical="center" wrapText="1"/>
    </xf>
    <xf numFmtId="176" fontId="3" fillId="4" borderId="0" xfId="0" applyNumberFormat="1" applyFont="1" applyFill="1" applyAlignment="1">
      <alignment horizontal="center" vertical="center" wrapText="1"/>
    </xf>
  </cellXfs>
  <cellStyles count="1">
    <cellStyle name="標準" xfId="0" builtinId="0"/>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1" tint="0.499984740745262"/>
        </patternFill>
      </fill>
    </dxf>
    <dxf>
      <fill>
        <patternFill>
          <bgColor theme="1" tint="0.499984740745262"/>
        </patternFill>
      </fill>
    </dxf>
    <dxf>
      <font>
        <color rgb="FFC00000"/>
      </font>
      <fill>
        <patternFill>
          <bgColor rgb="FFFFC7CE"/>
        </patternFill>
      </fill>
    </dxf>
    <dxf>
      <font>
        <color rgb="FFC00000"/>
      </font>
      <fill>
        <patternFill>
          <bgColor rgb="FFFFC7CE"/>
        </patternFill>
      </fill>
    </dxf>
    <dxf>
      <font>
        <color rgb="FFC00000"/>
      </font>
      <fill>
        <patternFill>
          <bgColor rgb="FFFFC7CE"/>
        </patternFill>
      </fill>
    </dxf>
    <dxf>
      <fill>
        <patternFill>
          <bgColor theme="1" tint="0.499984740745262"/>
        </patternFill>
      </fill>
    </dxf>
    <dxf>
      <font>
        <color rgb="FFC00000"/>
      </font>
      <fill>
        <patternFill patternType="solid">
          <fgColor rgb="FFFFC7CE"/>
          <bgColor rgb="FFFFC7CE"/>
        </patternFill>
      </fill>
    </dxf>
    <dxf>
      <font>
        <color rgb="FFC00000"/>
      </font>
      <fill>
        <patternFill patternType="solid">
          <fgColor rgb="FFFFC7CE"/>
          <bgColor rgb="FFFFC7CE"/>
        </patternFill>
      </fill>
    </dxf>
    <dxf>
      <font>
        <color rgb="FFC00000"/>
      </font>
      <fill>
        <patternFill>
          <bgColor rgb="FFFFC7CE"/>
        </patternFill>
      </fill>
    </dxf>
  </dxfs>
  <tableStyles count="0" defaultTableStyle="TableStyleMedium2" defaultPivotStyle="PivotStyleLight16"/>
  <colors>
    <mruColors>
      <color rgb="FFFFC7CE"/>
      <color rgb="FFFFCF7E"/>
      <color rgb="FFFFCF7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46"/>
  <sheetViews>
    <sheetView tabSelected="1" workbookViewId="0">
      <selection activeCell="B94" sqref="B94:M95"/>
    </sheetView>
  </sheetViews>
  <sheetFormatPr defaultColWidth="9" defaultRowHeight="18" x14ac:dyDescent="0.55000000000000004"/>
  <cols>
    <col min="1" max="1" width="1.1640625" style="1" customWidth="1"/>
    <col min="2" max="2" width="1.08203125" style="1" customWidth="1"/>
    <col min="3" max="19" width="4.9140625" style="1" customWidth="1"/>
    <col min="20" max="20" width="2" style="1" customWidth="1"/>
    <col min="34" max="16384" width="9" style="1"/>
  </cols>
  <sheetData>
    <row r="1" spans="1:19" ht="18" customHeight="1" x14ac:dyDescent="0.55000000000000004">
      <c r="B1" s="35" t="s">
        <v>0</v>
      </c>
      <c r="C1" s="35"/>
      <c r="D1" s="35"/>
      <c r="E1" s="35"/>
      <c r="F1" s="35"/>
      <c r="G1" s="35"/>
      <c r="H1" s="35"/>
      <c r="I1" s="35"/>
      <c r="J1" s="35"/>
      <c r="K1" s="35"/>
      <c r="L1" s="35"/>
      <c r="M1" s="35"/>
      <c r="N1" s="35"/>
      <c r="O1" s="35"/>
      <c r="P1" s="35"/>
      <c r="Q1" s="35"/>
      <c r="R1" s="35"/>
      <c r="S1" s="35"/>
    </row>
    <row r="2" spans="1:19" ht="5.4" customHeight="1" x14ac:dyDescent="0.55000000000000004"/>
    <row r="3" spans="1:19" ht="15" customHeight="1" thickBot="1" x14ac:dyDescent="0.6">
      <c r="B3" s="8" t="s">
        <v>1</v>
      </c>
      <c r="C3" s="9"/>
      <c r="D3" s="9"/>
      <c r="E3" s="9"/>
      <c r="F3" s="9"/>
      <c r="G3" s="9"/>
      <c r="H3" s="9"/>
      <c r="I3" s="9"/>
      <c r="J3" s="9"/>
      <c r="K3" s="9"/>
      <c r="L3" s="9"/>
      <c r="M3" s="9"/>
      <c r="N3" s="9"/>
      <c r="O3" s="9"/>
      <c r="P3" s="9"/>
      <c r="Q3" s="9"/>
    </row>
    <row r="4" spans="1:19" ht="15" customHeight="1" thickBot="1" x14ac:dyDescent="0.6">
      <c r="B4" s="29" t="s">
        <v>222</v>
      </c>
      <c r="C4" s="9"/>
      <c r="D4" s="9"/>
      <c r="E4" s="9"/>
      <c r="F4" s="9"/>
      <c r="G4" s="9"/>
      <c r="H4" s="9"/>
      <c r="I4" s="30"/>
      <c r="J4" s="8" t="s">
        <v>66</v>
      </c>
      <c r="K4" s="9"/>
      <c r="L4" s="9"/>
      <c r="M4" s="9"/>
      <c r="N4" s="8"/>
      <c r="O4" s="8"/>
      <c r="P4" s="9"/>
      <c r="Q4" s="9"/>
    </row>
    <row r="5" spans="1:19" ht="6.65" customHeight="1" x14ac:dyDescent="0.55000000000000004">
      <c r="B5" s="9"/>
      <c r="C5" s="9"/>
      <c r="D5" s="9"/>
      <c r="E5" s="9"/>
      <c r="F5" s="9"/>
      <c r="G5" s="9"/>
      <c r="H5" s="9"/>
      <c r="I5" s="9"/>
      <c r="J5" s="9"/>
      <c r="K5" s="9"/>
      <c r="L5" s="9"/>
      <c r="M5" s="9"/>
      <c r="N5" s="9"/>
      <c r="O5" s="9"/>
      <c r="P5" s="9"/>
      <c r="Q5" s="9"/>
    </row>
    <row r="6" spans="1:19" ht="14" customHeight="1" x14ac:dyDescent="0.55000000000000004">
      <c r="A6" s="1">
        <f>COUNTIF(C9:C12,"○")</f>
        <v>0</v>
      </c>
      <c r="B6" s="36" t="s">
        <v>2</v>
      </c>
      <c r="C6" s="36"/>
      <c r="D6" s="36"/>
      <c r="E6" s="36"/>
      <c r="F6" s="36"/>
      <c r="G6" s="36"/>
      <c r="H6" s="36"/>
      <c r="I6" s="36"/>
      <c r="J6" s="36"/>
      <c r="K6" s="36"/>
      <c r="L6" s="36"/>
      <c r="M6" s="36"/>
      <c r="N6" s="36"/>
      <c r="O6" s="36"/>
      <c r="P6" s="36"/>
      <c r="Q6" s="36"/>
      <c r="R6" s="36"/>
      <c r="S6" s="36"/>
    </row>
    <row r="7" spans="1:19" ht="14" customHeight="1" x14ac:dyDescent="0.55000000000000004">
      <c r="B7" s="36"/>
      <c r="C7" s="36"/>
      <c r="D7" s="36"/>
      <c r="E7" s="36"/>
      <c r="F7" s="36"/>
      <c r="G7" s="36"/>
      <c r="H7" s="36"/>
      <c r="I7" s="36"/>
      <c r="J7" s="36"/>
      <c r="K7" s="36"/>
      <c r="L7" s="36"/>
      <c r="M7" s="36"/>
      <c r="N7" s="36"/>
      <c r="O7" s="36"/>
      <c r="P7" s="36"/>
      <c r="Q7" s="36"/>
      <c r="R7" s="36"/>
      <c r="S7" s="36"/>
    </row>
    <row r="8" spans="1:19" ht="6" customHeight="1" thickBot="1" x14ac:dyDescent="0.6">
      <c r="B8" s="9"/>
      <c r="C8" s="9"/>
      <c r="D8" s="9"/>
      <c r="E8" s="9"/>
      <c r="F8" s="9"/>
      <c r="G8" s="9"/>
      <c r="H8" s="9"/>
      <c r="I8" s="9"/>
      <c r="J8" s="9"/>
      <c r="K8" s="9"/>
      <c r="L8" s="9"/>
      <c r="M8" s="9"/>
      <c r="N8" s="9"/>
      <c r="O8" s="9"/>
      <c r="P8" s="9"/>
      <c r="Q8" s="9"/>
    </row>
    <row r="9" spans="1:19" ht="18.5" thickBot="1" x14ac:dyDescent="0.6">
      <c r="B9" s="9"/>
      <c r="C9" s="31"/>
      <c r="D9" s="10" t="s">
        <v>42</v>
      </c>
      <c r="M9" s="11"/>
      <c r="N9" s="11"/>
      <c r="O9" s="11"/>
      <c r="P9" s="11"/>
      <c r="Q9" s="11"/>
      <c r="R9" s="11"/>
    </row>
    <row r="10" spans="1:19" ht="18.5" thickBot="1" x14ac:dyDescent="0.6">
      <c r="B10" s="9"/>
      <c r="C10" s="31"/>
      <c r="D10" s="10" t="s">
        <v>43</v>
      </c>
      <c r="M10" s="11"/>
      <c r="O10" s="9"/>
      <c r="P10" s="37" t="str">
        <f>IF(A6&gt;1,"　サービス種別は、"&amp;CHAR(10)&amp;"　「１」～「4」の中から"&amp;CHAR(10)&amp;"　１つ選択してください。","")</f>
        <v/>
      </c>
      <c r="Q10" s="37"/>
      <c r="R10" s="37"/>
      <c r="S10" s="37"/>
    </row>
    <row r="11" spans="1:19" ht="18" customHeight="1" thickBot="1" x14ac:dyDescent="0.6">
      <c r="A11" s="11"/>
      <c r="C11" s="31"/>
      <c r="D11" s="10" t="s">
        <v>44</v>
      </c>
      <c r="M11" s="11"/>
      <c r="O11" s="9"/>
      <c r="P11" s="37"/>
      <c r="Q11" s="37"/>
      <c r="R11" s="37"/>
      <c r="S11" s="37"/>
    </row>
    <row r="12" spans="1:19" ht="18" customHeight="1" thickBot="1" x14ac:dyDescent="0.6">
      <c r="A12" s="11"/>
      <c r="C12" s="31"/>
      <c r="D12" s="10" t="s">
        <v>45</v>
      </c>
      <c r="M12" s="11"/>
      <c r="N12" s="11"/>
      <c r="O12" s="11"/>
      <c r="P12" s="37"/>
      <c r="Q12" s="37"/>
      <c r="R12" s="37"/>
      <c r="S12" s="37"/>
    </row>
    <row r="13" spans="1:19" ht="9" customHeight="1" x14ac:dyDescent="0.55000000000000004">
      <c r="A13" s="11"/>
      <c r="C13" s="9"/>
      <c r="D13" s="11"/>
      <c r="E13" s="11"/>
      <c r="F13" s="11"/>
      <c r="G13" s="11"/>
      <c r="H13" s="11"/>
      <c r="I13" s="11"/>
      <c r="K13" s="9"/>
      <c r="L13" s="11"/>
      <c r="M13" s="11"/>
      <c r="O13" s="9"/>
      <c r="P13" s="9"/>
      <c r="Q13" s="9"/>
      <c r="R13" s="11"/>
      <c r="S13" s="11"/>
    </row>
    <row r="14" spans="1:19" ht="15" customHeight="1" x14ac:dyDescent="0.55000000000000004">
      <c r="A14" s="1">
        <f>COUNTIF(C16:C19,"○")</f>
        <v>0</v>
      </c>
      <c r="B14" s="12" t="s">
        <v>27</v>
      </c>
      <c r="C14" s="12"/>
      <c r="D14" s="9"/>
      <c r="E14" s="9"/>
      <c r="F14" s="9"/>
      <c r="G14" s="9"/>
      <c r="H14" s="9"/>
      <c r="I14" s="9"/>
      <c r="J14" s="9"/>
      <c r="K14" s="9"/>
      <c r="L14" s="9"/>
      <c r="M14" s="9"/>
      <c r="N14" s="9"/>
      <c r="O14" s="9"/>
      <c r="P14" s="9"/>
      <c r="Q14" s="9"/>
    </row>
    <row r="15" spans="1:19" ht="6" customHeight="1" thickBot="1" x14ac:dyDescent="0.6">
      <c r="B15" s="12"/>
      <c r="C15" s="12"/>
      <c r="D15" s="9"/>
      <c r="E15" s="9"/>
      <c r="F15" s="9"/>
      <c r="G15" s="9"/>
      <c r="H15" s="9"/>
      <c r="I15" s="9"/>
      <c r="J15" s="9"/>
      <c r="K15" s="9"/>
      <c r="L15" s="9"/>
      <c r="M15" s="9"/>
      <c r="N15" s="9"/>
      <c r="O15" s="9"/>
      <c r="P15" s="9"/>
      <c r="Q15" s="9"/>
    </row>
    <row r="16" spans="1:19" ht="18.5" thickBot="1" x14ac:dyDescent="0.6">
      <c r="B16" s="12"/>
      <c r="C16" s="31"/>
      <c r="D16" s="10" t="s">
        <v>46</v>
      </c>
      <c r="E16" s="9"/>
      <c r="F16" s="9"/>
      <c r="G16" s="9"/>
      <c r="H16" s="9"/>
      <c r="I16" s="9"/>
      <c r="J16" s="9"/>
      <c r="K16" s="9"/>
      <c r="L16" s="9"/>
      <c r="M16" s="9"/>
      <c r="N16" s="9"/>
      <c r="O16" s="9"/>
      <c r="P16" s="9"/>
      <c r="Q16" s="9"/>
    </row>
    <row r="17" spans="1:19" ht="18.5" thickBot="1" x14ac:dyDescent="0.6">
      <c r="B17" s="12"/>
      <c r="C17" s="31"/>
      <c r="D17" s="10" t="s">
        <v>220</v>
      </c>
      <c r="E17" s="9"/>
      <c r="F17" s="9"/>
      <c r="G17" s="9"/>
      <c r="H17" s="9"/>
      <c r="I17" s="9"/>
      <c r="J17" s="9"/>
      <c r="K17" s="9"/>
      <c r="L17" s="9"/>
      <c r="M17" s="9"/>
      <c r="N17" s="9"/>
      <c r="O17" s="9"/>
      <c r="P17" s="9"/>
      <c r="Q17" s="9"/>
    </row>
    <row r="18" spans="1:19" ht="18.5" thickBot="1" x14ac:dyDescent="0.6">
      <c r="B18" s="12"/>
      <c r="C18" s="31"/>
      <c r="D18" s="10" t="s">
        <v>47</v>
      </c>
      <c r="E18" s="9"/>
      <c r="F18" s="9"/>
      <c r="G18" s="9"/>
      <c r="H18" s="9"/>
      <c r="I18" s="9"/>
      <c r="J18" s="9"/>
      <c r="K18" s="9"/>
      <c r="L18" s="9"/>
      <c r="M18" s="9"/>
      <c r="N18" s="9"/>
      <c r="O18" s="37" t="str">
        <f>IF(A14&gt;1,"　資格は、「１」～「4」の"&amp;CHAR(10)&amp;"　中から１つ選択してください。","")</f>
        <v/>
      </c>
      <c r="P18" s="37"/>
      <c r="Q18" s="37"/>
      <c r="R18" s="37"/>
      <c r="S18" s="37"/>
    </row>
    <row r="19" spans="1:19" ht="18.5" thickBot="1" x14ac:dyDescent="0.6">
      <c r="B19" s="12"/>
      <c r="C19" s="31"/>
      <c r="D19" s="10" t="s">
        <v>65</v>
      </c>
      <c r="E19" s="9"/>
      <c r="F19" s="9"/>
      <c r="G19" s="9"/>
      <c r="H19" s="9"/>
      <c r="I19" s="9"/>
      <c r="J19" s="9"/>
      <c r="K19" s="9"/>
      <c r="L19" s="9"/>
      <c r="M19" s="9"/>
      <c r="N19" s="9"/>
      <c r="O19" s="37"/>
      <c r="P19" s="37"/>
      <c r="Q19" s="37"/>
      <c r="R19" s="37"/>
      <c r="S19" s="37"/>
    </row>
    <row r="20" spans="1:19" ht="9" customHeight="1" x14ac:dyDescent="0.55000000000000004">
      <c r="B20" s="12"/>
      <c r="C20" s="12"/>
      <c r="D20" s="9"/>
      <c r="E20" s="9"/>
      <c r="F20" s="9"/>
      <c r="G20" s="9"/>
      <c r="H20" s="9"/>
      <c r="I20" s="9"/>
      <c r="J20" s="9"/>
      <c r="K20" s="9"/>
      <c r="L20" s="9"/>
      <c r="M20" s="9"/>
      <c r="N20" s="9"/>
      <c r="O20" s="9"/>
      <c r="P20" s="9"/>
      <c r="Q20" s="9"/>
    </row>
    <row r="21" spans="1:19" ht="15" customHeight="1" x14ac:dyDescent="0.55000000000000004">
      <c r="B21" s="12" t="s">
        <v>3</v>
      </c>
      <c r="C21" s="12"/>
      <c r="D21" s="9"/>
      <c r="E21" s="9"/>
      <c r="F21" s="9"/>
      <c r="G21" s="9"/>
      <c r="H21" s="9"/>
      <c r="I21" s="9"/>
      <c r="J21" s="9"/>
      <c r="K21" s="9"/>
      <c r="L21" s="9"/>
      <c r="M21" s="9"/>
      <c r="N21" s="9"/>
      <c r="O21" s="9"/>
      <c r="P21" s="9"/>
      <c r="Q21" s="9"/>
    </row>
    <row r="22" spans="1:19" ht="6" customHeight="1" thickBot="1" x14ac:dyDescent="0.6">
      <c r="B22" s="12"/>
      <c r="C22" s="12"/>
      <c r="D22" s="9"/>
      <c r="E22" s="9"/>
      <c r="F22" s="9"/>
      <c r="G22" s="9"/>
      <c r="H22" s="9"/>
      <c r="I22" s="9"/>
      <c r="J22" s="9"/>
      <c r="K22" s="9"/>
      <c r="L22" s="9"/>
      <c r="M22" s="9"/>
      <c r="N22" s="9"/>
      <c r="O22" s="9"/>
      <c r="P22" s="9"/>
      <c r="Q22" s="9"/>
    </row>
    <row r="23" spans="1:19" ht="18.5" thickBot="1" x14ac:dyDescent="0.6">
      <c r="A23" s="1">
        <f>COUNTIF(I23,"○")+COUNTIF(N23,"○")</f>
        <v>0</v>
      </c>
      <c r="B23" s="12"/>
      <c r="C23" s="38" t="s">
        <v>34</v>
      </c>
      <c r="D23" s="39"/>
      <c r="E23" s="39"/>
      <c r="F23" s="39"/>
      <c r="G23" s="39"/>
      <c r="H23" s="39"/>
      <c r="I23" s="31"/>
      <c r="J23" s="40" t="s">
        <v>181</v>
      </c>
      <c r="K23" s="41"/>
      <c r="L23" s="41"/>
      <c r="M23" s="42"/>
      <c r="N23" s="31"/>
      <c r="O23" s="40" t="s">
        <v>182</v>
      </c>
      <c r="P23" s="41"/>
      <c r="Q23" s="41"/>
      <c r="R23" s="41"/>
    </row>
    <row r="24" spans="1:19" ht="18.5" thickBot="1" x14ac:dyDescent="0.6">
      <c r="A24" s="1">
        <f>COUNTIF(I24,"○")+COUNTIF(N24,"○")</f>
        <v>0</v>
      </c>
      <c r="B24" s="12"/>
      <c r="C24" s="38" t="s">
        <v>35</v>
      </c>
      <c r="D24" s="39"/>
      <c r="E24" s="39"/>
      <c r="F24" s="39"/>
      <c r="G24" s="39"/>
      <c r="H24" s="39"/>
      <c r="I24" s="31"/>
      <c r="J24" s="54" t="s">
        <v>48</v>
      </c>
      <c r="K24" s="56" t="s">
        <v>29</v>
      </c>
      <c r="L24" s="57" t="s">
        <v>30</v>
      </c>
      <c r="M24" s="58"/>
      <c r="N24" s="31"/>
      <c r="O24" s="59" t="s">
        <v>49</v>
      </c>
      <c r="P24" s="41" t="s">
        <v>31</v>
      </c>
      <c r="Q24" s="41"/>
      <c r="R24" s="41"/>
    </row>
    <row r="25" spans="1:19" ht="15" customHeight="1" thickBot="1" x14ac:dyDescent="0.6">
      <c r="A25" s="1">
        <f>COUNTIF(I25:I27,"○")+COUNTIF(L25:L26,"○")+COUNTIF(O25:O26,"○")</f>
        <v>0</v>
      </c>
      <c r="B25" s="12"/>
      <c r="C25" s="60" t="s">
        <v>39</v>
      </c>
      <c r="D25" s="61"/>
      <c r="E25" s="61"/>
      <c r="F25" s="61"/>
      <c r="G25" s="61"/>
      <c r="H25" s="61"/>
      <c r="I25" s="31"/>
      <c r="J25" s="66" t="s">
        <v>183</v>
      </c>
      <c r="K25" s="53"/>
      <c r="L25" s="31"/>
      <c r="M25" s="67" t="s">
        <v>50</v>
      </c>
      <c r="N25" s="64"/>
      <c r="O25" s="31"/>
      <c r="P25" s="67" t="s">
        <v>51</v>
      </c>
      <c r="Q25" s="68"/>
      <c r="R25" s="68"/>
    </row>
    <row r="26" spans="1:19" ht="15" customHeight="1" thickBot="1" x14ac:dyDescent="0.6">
      <c r="B26" s="12"/>
      <c r="C26" s="62"/>
      <c r="D26" s="63"/>
      <c r="E26" s="63"/>
      <c r="F26" s="63"/>
      <c r="G26" s="63"/>
      <c r="H26" s="63"/>
      <c r="I26" s="31"/>
      <c r="J26" s="67" t="s">
        <v>52</v>
      </c>
      <c r="K26" s="38"/>
      <c r="L26" s="31"/>
      <c r="M26" s="67" t="s">
        <v>53</v>
      </c>
      <c r="N26" s="38"/>
      <c r="O26" s="31"/>
      <c r="P26" s="67" t="s">
        <v>54</v>
      </c>
      <c r="Q26" s="68"/>
      <c r="R26" s="68"/>
    </row>
    <row r="27" spans="1:19" ht="15" customHeight="1" thickBot="1" x14ac:dyDescent="0.6">
      <c r="B27" s="12"/>
      <c r="C27" s="64"/>
      <c r="D27" s="65"/>
      <c r="E27" s="65"/>
      <c r="F27" s="65"/>
      <c r="G27" s="65"/>
      <c r="H27" s="65"/>
      <c r="I27" s="31"/>
      <c r="J27" s="43" t="s">
        <v>184</v>
      </c>
      <c r="K27" s="44"/>
    </row>
    <row r="28" spans="1:19" ht="27" customHeight="1" thickBot="1" x14ac:dyDescent="0.6">
      <c r="B28" s="12"/>
      <c r="C28" s="45" t="s">
        <v>41</v>
      </c>
      <c r="D28" s="46"/>
      <c r="E28" s="46"/>
      <c r="F28" s="46"/>
      <c r="G28" s="46"/>
      <c r="H28" s="46"/>
      <c r="I28" s="47" t="s">
        <v>40</v>
      </c>
      <c r="J28" s="48"/>
      <c r="K28" s="49"/>
      <c r="L28" s="49"/>
      <c r="M28" s="32" t="s">
        <v>28</v>
      </c>
      <c r="N28" s="13" t="s">
        <v>25</v>
      </c>
      <c r="O28" s="50" t="s">
        <v>32</v>
      </c>
      <c r="P28" s="51"/>
      <c r="Q28" s="51"/>
      <c r="R28" s="51"/>
    </row>
    <row r="29" spans="1:19" ht="18" customHeight="1" thickBot="1" x14ac:dyDescent="0.6">
      <c r="A29" s="1">
        <f>COUNTIF(I29:I30,"○")</f>
        <v>0</v>
      </c>
      <c r="B29" s="12"/>
      <c r="C29" s="52" t="s">
        <v>38</v>
      </c>
      <c r="D29" s="52"/>
      <c r="E29" s="52"/>
      <c r="F29" s="52"/>
      <c r="G29" s="52"/>
      <c r="H29" s="53"/>
      <c r="I29" s="31"/>
      <c r="J29" s="54" t="s">
        <v>55</v>
      </c>
      <c r="K29" s="55"/>
      <c r="L29" s="55"/>
      <c r="M29" s="56"/>
      <c r="N29" s="56"/>
      <c r="O29" s="56"/>
      <c r="P29" s="56"/>
      <c r="Q29" s="56"/>
      <c r="R29" s="56"/>
    </row>
    <row r="30" spans="1:19" ht="18" customHeight="1" thickBot="1" x14ac:dyDescent="0.6">
      <c r="B30" s="12"/>
      <c r="C30" s="52"/>
      <c r="D30" s="52"/>
      <c r="E30" s="52"/>
      <c r="F30" s="52"/>
      <c r="G30" s="52"/>
      <c r="H30" s="53"/>
      <c r="I30" s="31"/>
      <c r="J30" s="54" t="s">
        <v>56</v>
      </c>
      <c r="K30" s="56" t="s">
        <v>33</v>
      </c>
      <c r="L30" s="56"/>
      <c r="M30" s="56"/>
      <c r="N30" s="56"/>
      <c r="O30" s="56"/>
      <c r="P30" s="56"/>
      <c r="Q30" s="56"/>
      <c r="R30" s="56"/>
    </row>
    <row r="31" spans="1:19" ht="9" customHeight="1" x14ac:dyDescent="0.55000000000000004">
      <c r="B31" s="12"/>
      <c r="C31" s="10"/>
      <c r="D31" s="10"/>
      <c r="E31" s="10"/>
      <c r="F31" s="10"/>
      <c r="G31" s="10"/>
      <c r="H31" s="10"/>
      <c r="I31" s="10"/>
      <c r="J31" s="10"/>
      <c r="K31" s="10"/>
      <c r="L31" s="10"/>
      <c r="M31" s="10"/>
      <c r="N31" s="10"/>
      <c r="O31" s="10"/>
      <c r="P31" s="10"/>
      <c r="Q31" s="10"/>
      <c r="R31" s="10"/>
    </row>
    <row r="32" spans="1:19" x14ac:dyDescent="0.55000000000000004">
      <c r="A32" s="1">
        <f>COUNTIF(C34:C41,"○")</f>
        <v>0</v>
      </c>
      <c r="B32" s="12" t="s">
        <v>218</v>
      </c>
      <c r="C32" s="10"/>
      <c r="D32" s="10"/>
      <c r="E32" s="10"/>
      <c r="F32" s="10"/>
      <c r="G32" s="10"/>
      <c r="H32" s="10"/>
      <c r="I32" s="10"/>
      <c r="J32" s="10"/>
      <c r="K32" s="10"/>
      <c r="L32" s="10"/>
      <c r="M32" s="10"/>
      <c r="N32" s="10"/>
      <c r="O32" s="10"/>
      <c r="P32" s="10"/>
      <c r="Q32" s="10"/>
      <c r="R32" s="10"/>
    </row>
    <row r="33" spans="1:19" ht="6" customHeight="1" thickBot="1" x14ac:dyDescent="0.6">
      <c r="B33" s="9"/>
      <c r="C33" s="10"/>
      <c r="D33" s="10"/>
      <c r="E33" s="10"/>
      <c r="F33" s="10"/>
      <c r="G33" s="10"/>
      <c r="H33" s="10"/>
      <c r="I33" s="10"/>
      <c r="J33" s="10"/>
      <c r="K33" s="10"/>
      <c r="L33" s="10"/>
      <c r="M33" s="10"/>
      <c r="N33" s="10"/>
      <c r="O33" s="10"/>
      <c r="P33" s="10"/>
      <c r="Q33" s="10"/>
      <c r="R33" s="10"/>
    </row>
    <row r="34" spans="1:19" ht="18.5" thickBot="1" x14ac:dyDescent="0.6">
      <c r="B34" s="9"/>
      <c r="C34" s="31"/>
      <c r="D34" s="10" t="s">
        <v>57</v>
      </c>
      <c r="E34" s="10"/>
      <c r="F34" s="10"/>
      <c r="G34" s="10"/>
      <c r="H34" s="10"/>
      <c r="I34" s="10"/>
      <c r="J34" s="10"/>
      <c r="K34" s="10"/>
      <c r="L34" s="10"/>
      <c r="M34" s="10"/>
      <c r="N34" s="10"/>
      <c r="O34" s="10"/>
      <c r="P34" s="10"/>
      <c r="Q34" s="10"/>
      <c r="R34" s="10"/>
    </row>
    <row r="35" spans="1:19" ht="18.5" thickBot="1" x14ac:dyDescent="0.6">
      <c r="B35" s="9"/>
      <c r="C35" s="31"/>
      <c r="D35" s="10" t="s">
        <v>64</v>
      </c>
      <c r="E35" s="10"/>
      <c r="F35" s="10"/>
      <c r="G35" s="10"/>
      <c r="H35" s="10"/>
      <c r="I35" s="10"/>
      <c r="J35" s="10"/>
      <c r="K35" s="10"/>
      <c r="L35" s="10"/>
      <c r="M35" s="10"/>
      <c r="N35" s="10"/>
      <c r="O35" s="10"/>
      <c r="P35" s="10"/>
      <c r="Q35" s="10"/>
      <c r="R35" s="10"/>
    </row>
    <row r="36" spans="1:19" ht="18.5" thickBot="1" x14ac:dyDescent="0.6">
      <c r="B36" s="9"/>
      <c r="C36" s="31"/>
      <c r="D36" s="10" t="s">
        <v>58</v>
      </c>
      <c r="E36" s="10"/>
      <c r="F36" s="10"/>
      <c r="G36" s="10"/>
      <c r="H36" s="10"/>
      <c r="I36" s="10"/>
      <c r="J36" s="10"/>
      <c r="K36" s="10"/>
      <c r="L36" s="10"/>
      <c r="M36" s="10"/>
      <c r="N36" s="10"/>
      <c r="O36" s="10"/>
      <c r="P36" s="10"/>
      <c r="Q36" s="10"/>
      <c r="R36" s="10"/>
    </row>
    <row r="37" spans="1:19" ht="18.5" thickBot="1" x14ac:dyDescent="0.6">
      <c r="B37" s="9"/>
      <c r="C37" s="31"/>
      <c r="D37" s="10" t="s">
        <v>59</v>
      </c>
      <c r="E37" s="10"/>
      <c r="F37" s="10"/>
      <c r="G37" s="10"/>
      <c r="H37" s="10"/>
      <c r="I37" s="10"/>
      <c r="J37" s="10"/>
      <c r="K37" s="10"/>
      <c r="L37" s="10"/>
      <c r="M37" s="10"/>
      <c r="N37" s="10"/>
      <c r="O37" s="10"/>
      <c r="P37" s="10"/>
      <c r="Q37" s="10"/>
      <c r="R37" s="10"/>
    </row>
    <row r="38" spans="1:19" ht="18.5" thickBot="1" x14ac:dyDescent="0.6">
      <c r="B38" s="9"/>
      <c r="C38" s="31"/>
      <c r="D38" s="10" t="s">
        <v>60</v>
      </c>
      <c r="E38" s="10"/>
      <c r="F38" s="10"/>
      <c r="G38" s="10"/>
      <c r="H38" s="10"/>
      <c r="I38" s="10"/>
      <c r="J38" s="10"/>
      <c r="K38" s="10"/>
      <c r="L38" s="10"/>
      <c r="M38" s="10"/>
      <c r="N38" s="10"/>
      <c r="O38" s="10"/>
      <c r="P38" s="10"/>
      <c r="Q38" s="10"/>
      <c r="R38" s="10"/>
    </row>
    <row r="39" spans="1:19" ht="18.5" thickBot="1" x14ac:dyDescent="0.6">
      <c r="B39" s="9"/>
      <c r="C39" s="31"/>
      <c r="D39" s="10" t="s">
        <v>159</v>
      </c>
      <c r="E39" s="10"/>
      <c r="F39" s="10"/>
      <c r="G39" s="10"/>
      <c r="H39" s="10"/>
      <c r="I39" s="10"/>
      <c r="J39" s="10"/>
      <c r="K39" s="10"/>
      <c r="L39" s="10"/>
      <c r="M39" s="10"/>
      <c r="N39" s="10"/>
      <c r="O39" s="71" t="str">
        <f>IF(A32&gt;1,"　直前の職場は、「1」～「8」の"&amp;CHAR(10)&amp;"　中から１つ選択してください。","")</f>
        <v/>
      </c>
      <c r="P39" s="71"/>
      <c r="Q39" s="71"/>
      <c r="R39" s="71"/>
      <c r="S39" s="71"/>
    </row>
    <row r="40" spans="1:19" ht="18.5" thickBot="1" x14ac:dyDescent="0.6">
      <c r="B40" s="9"/>
      <c r="C40" s="31"/>
      <c r="D40" s="10" t="s">
        <v>61</v>
      </c>
      <c r="E40" s="10"/>
      <c r="F40" s="10"/>
      <c r="G40" s="10"/>
      <c r="H40" s="10"/>
      <c r="I40" s="10"/>
      <c r="J40" s="10"/>
      <c r="K40" s="10"/>
      <c r="L40" s="10"/>
      <c r="M40" s="10"/>
      <c r="N40" s="10"/>
      <c r="O40" s="71"/>
      <c r="P40" s="71"/>
      <c r="Q40" s="71"/>
      <c r="R40" s="71"/>
      <c r="S40" s="71"/>
    </row>
    <row r="41" spans="1:19" ht="18.5" thickBot="1" x14ac:dyDescent="0.6">
      <c r="B41" s="9"/>
      <c r="C41" s="31"/>
      <c r="D41" s="10" t="s">
        <v>62</v>
      </c>
      <c r="E41" s="10"/>
      <c r="F41" s="10"/>
      <c r="G41" s="10"/>
      <c r="H41" s="10"/>
      <c r="I41" s="10"/>
      <c r="J41" s="10"/>
      <c r="K41" s="10"/>
      <c r="L41" s="10"/>
      <c r="M41" s="10"/>
      <c r="N41" s="10"/>
      <c r="O41" s="71"/>
      <c r="P41" s="71"/>
      <c r="Q41" s="71"/>
      <c r="R41" s="71"/>
      <c r="S41" s="71"/>
    </row>
    <row r="42" spans="1:19" ht="15" customHeight="1" x14ac:dyDescent="0.55000000000000004">
      <c r="B42" s="9"/>
      <c r="D42" s="10" t="s">
        <v>63</v>
      </c>
      <c r="E42" s="10"/>
      <c r="F42" s="10"/>
      <c r="G42" s="10"/>
      <c r="H42" s="10"/>
      <c r="I42" s="10"/>
      <c r="J42" s="10"/>
      <c r="K42" s="10"/>
      <c r="L42" s="10"/>
      <c r="M42" s="10"/>
      <c r="N42" s="10"/>
      <c r="O42" s="10"/>
      <c r="P42" s="10"/>
      <c r="Q42" s="10"/>
      <c r="R42" s="10"/>
    </row>
    <row r="43" spans="1:19" ht="9" customHeight="1" x14ac:dyDescent="0.55000000000000004">
      <c r="B43" s="9"/>
      <c r="C43" s="10"/>
      <c r="D43" s="10"/>
      <c r="E43" s="10"/>
      <c r="F43" s="10"/>
      <c r="G43" s="10"/>
      <c r="H43" s="10"/>
      <c r="I43" s="10"/>
      <c r="J43" s="10"/>
      <c r="K43" s="10"/>
      <c r="L43" s="10"/>
      <c r="M43" s="10"/>
      <c r="N43" s="10"/>
      <c r="O43" s="10"/>
      <c r="P43" s="10"/>
      <c r="Q43" s="10"/>
      <c r="R43" s="10"/>
    </row>
    <row r="44" spans="1:19" ht="20" customHeight="1" x14ac:dyDescent="0.55000000000000004">
      <c r="B44" s="12" t="s">
        <v>219</v>
      </c>
      <c r="C44" s="10"/>
      <c r="D44" s="10"/>
      <c r="E44" s="10"/>
      <c r="F44" s="10"/>
      <c r="G44" s="10"/>
      <c r="H44" s="10"/>
      <c r="I44" s="10"/>
      <c r="J44" s="10"/>
      <c r="K44" s="10"/>
      <c r="L44" s="10"/>
      <c r="M44" s="10"/>
      <c r="N44" s="10"/>
      <c r="O44" s="10"/>
      <c r="P44" s="10"/>
      <c r="Q44" s="10"/>
      <c r="R44" s="10"/>
    </row>
    <row r="45" spans="1:19" ht="6" customHeight="1" thickBot="1" x14ac:dyDescent="0.6">
      <c r="B45" s="9"/>
      <c r="C45" s="9"/>
      <c r="D45" s="9"/>
      <c r="E45" s="9"/>
      <c r="F45" s="9"/>
      <c r="G45" s="9"/>
      <c r="H45" s="9"/>
      <c r="I45" s="9"/>
      <c r="J45" s="9"/>
      <c r="K45" s="9"/>
      <c r="L45" s="9"/>
      <c r="M45" s="9"/>
      <c r="N45" s="9"/>
      <c r="O45" s="9"/>
      <c r="P45" s="9"/>
      <c r="Q45" s="9"/>
      <c r="R45" s="9"/>
    </row>
    <row r="46" spans="1:19" ht="18" customHeight="1" thickBot="1" x14ac:dyDescent="0.6">
      <c r="A46" s="1">
        <f>COUNTIF(G46:H47,"○")</f>
        <v>0</v>
      </c>
      <c r="C46" s="60" t="s">
        <v>36</v>
      </c>
      <c r="D46" s="61"/>
      <c r="E46" s="61"/>
      <c r="F46" s="61"/>
      <c r="G46" s="49" t="s">
        <v>221</v>
      </c>
      <c r="H46" s="49"/>
      <c r="I46" s="67" t="s">
        <v>148</v>
      </c>
      <c r="J46" s="68"/>
      <c r="K46" s="68"/>
      <c r="L46" s="68"/>
      <c r="M46" s="68"/>
      <c r="N46" s="68"/>
      <c r="O46" s="68"/>
      <c r="P46" s="10"/>
      <c r="Q46" s="10"/>
      <c r="R46" s="10"/>
      <c r="S46" s="10"/>
    </row>
    <row r="47" spans="1:19" ht="18" customHeight="1" thickBot="1" x14ac:dyDescent="0.6">
      <c r="C47" s="64"/>
      <c r="D47" s="65"/>
      <c r="E47" s="65"/>
      <c r="F47" s="65"/>
      <c r="G47" s="49"/>
      <c r="H47" s="49"/>
      <c r="I47" s="67" t="s">
        <v>149</v>
      </c>
      <c r="J47" s="68"/>
      <c r="K47" s="68"/>
      <c r="L47" s="68"/>
      <c r="M47" s="68"/>
      <c r="N47" s="68"/>
      <c r="O47" s="68"/>
      <c r="P47" s="10"/>
      <c r="Q47" s="10"/>
      <c r="R47" s="10"/>
      <c r="S47" s="10"/>
    </row>
    <row r="48" spans="1:19" ht="18.5" thickBot="1" x14ac:dyDescent="0.6">
      <c r="A48" s="1">
        <f>COUNTIF(G48:H49,"○")</f>
        <v>0</v>
      </c>
      <c r="C48" s="68" t="s">
        <v>37</v>
      </c>
      <c r="D48" s="68"/>
      <c r="E48" s="68"/>
      <c r="F48" s="38"/>
      <c r="G48" s="49"/>
      <c r="H48" s="49"/>
      <c r="I48" s="67" t="s">
        <v>150</v>
      </c>
      <c r="J48" s="68"/>
      <c r="K48" s="68"/>
      <c r="L48" s="68"/>
      <c r="M48" s="68"/>
      <c r="N48" s="68"/>
      <c r="O48" s="68"/>
      <c r="P48" s="10"/>
      <c r="Q48" s="69" t="s">
        <v>67</v>
      </c>
      <c r="R48" s="70"/>
      <c r="S48" s="70"/>
    </row>
    <row r="49" spans="2:20" ht="18" customHeight="1" thickBot="1" x14ac:dyDescent="0.6">
      <c r="C49" s="68"/>
      <c r="D49" s="68"/>
      <c r="E49" s="68"/>
      <c r="F49" s="38"/>
      <c r="G49" s="49" t="s">
        <v>221</v>
      </c>
      <c r="H49" s="49"/>
      <c r="I49" s="67" t="s">
        <v>151</v>
      </c>
      <c r="J49" s="68"/>
      <c r="K49" s="68"/>
      <c r="L49" s="68"/>
      <c r="M49" s="68"/>
      <c r="N49" s="68"/>
      <c r="O49" s="68"/>
      <c r="P49" s="10"/>
      <c r="Q49" s="70"/>
      <c r="R49" s="70"/>
      <c r="S49" s="70"/>
    </row>
    <row r="50" spans="2:20" ht="18" customHeight="1" x14ac:dyDescent="0.55000000000000004"/>
    <row r="51" spans="2:20" ht="22.5" x14ac:dyDescent="0.55000000000000004">
      <c r="B51" s="35" t="s">
        <v>4</v>
      </c>
      <c r="C51" s="35"/>
      <c r="D51" s="35"/>
      <c r="E51" s="35"/>
      <c r="F51" s="35"/>
      <c r="G51" s="35"/>
      <c r="H51" s="35"/>
      <c r="I51" s="35"/>
      <c r="J51" s="35"/>
      <c r="K51" s="35"/>
      <c r="L51" s="35"/>
      <c r="M51" s="35"/>
      <c r="N51" s="35"/>
      <c r="O51" s="35"/>
      <c r="P51" s="35"/>
      <c r="Q51" s="35"/>
      <c r="R51" s="35"/>
      <c r="S51" s="35"/>
    </row>
    <row r="52" spans="2:20" ht="9" customHeight="1" x14ac:dyDescent="0.55000000000000004"/>
    <row r="53" spans="2:20" ht="18" customHeight="1" x14ac:dyDescent="0.55000000000000004">
      <c r="C53" s="72" t="s">
        <v>5</v>
      </c>
      <c r="D53" s="72"/>
      <c r="E53" s="72"/>
      <c r="F53" s="72"/>
      <c r="G53" s="72"/>
      <c r="H53" s="72"/>
      <c r="I53" s="72"/>
      <c r="J53" s="72"/>
      <c r="K53" s="72"/>
      <c r="L53" s="72"/>
      <c r="M53" s="72"/>
      <c r="N53" s="72"/>
      <c r="O53" s="72"/>
      <c r="P53" s="72"/>
      <c r="Q53" s="72"/>
      <c r="R53" s="72"/>
      <c r="S53" s="72"/>
    </row>
    <row r="54" spans="2:20" ht="18" customHeight="1" x14ac:dyDescent="0.55000000000000004">
      <c r="C54" s="72"/>
      <c r="D54" s="72"/>
      <c r="E54" s="72"/>
      <c r="F54" s="72"/>
      <c r="G54" s="72"/>
      <c r="H54" s="72"/>
      <c r="I54" s="72"/>
      <c r="J54" s="72"/>
      <c r="K54" s="72"/>
      <c r="L54" s="72"/>
      <c r="M54" s="72"/>
      <c r="N54" s="72"/>
      <c r="O54" s="72"/>
      <c r="P54" s="72"/>
      <c r="Q54" s="72"/>
      <c r="R54" s="72"/>
      <c r="S54" s="72"/>
      <c r="T54" s="9"/>
    </row>
    <row r="55" spans="2:20" ht="15.65" customHeight="1" x14ac:dyDescent="0.55000000000000004">
      <c r="C55" s="72"/>
      <c r="D55" s="72"/>
      <c r="E55" s="72"/>
      <c r="F55" s="72"/>
      <c r="G55" s="72"/>
      <c r="H55" s="72"/>
      <c r="I55" s="72"/>
      <c r="J55" s="72"/>
      <c r="K55" s="72"/>
      <c r="L55" s="72"/>
      <c r="M55" s="72"/>
      <c r="N55" s="72"/>
      <c r="O55" s="72"/>
      <c r="P55" s="72"/>
      <c r="Q55" s="72"/>
      <c r="R55" s="72"/>
      <c r="S55" s="72"/>
      <c r="T55" s="9"/>
    </row>
    <row r="56" spans="2:20" ht="9" customHeight="1" x14ac:dyDescent="0.55000000000000004">
      <c r="C56" s="14"/>
      <c r="D56" s="14"/>
      <c r="E56" s="14"/>
      <c r="F56" s="14"/>
      <c r="G56" s="14"/>
      <c r="H56" s="14"/>
      <c r="I56" s="14"/>
      <c r="J56" s="14"/>
      <c r="K56" s="14"/>
      <c r="L56" s="14"/>
      <c r="M56" s="14"/>
      <c r="N56" s="14"/>
      <c r="O56" s="14"/>
      <c r="P56" s="14"/>
      <c r="Q56" s="14"/>
      <c r="R56" s="14"/>
      <c r="S56" s="14"/>
      <c r="T56" s="9"/>
    </row>
    <row r="57" spans="2:20" ht="15" customHeight="1" x14ac:dyDescent="0.55000000000000004">
      <c r="C57" s="73" t="s">
        <v>185</v>
      </c>
      <c r="D57" s="73"/>
      <c r="E57" s="73"/>
      <c r="F57" s="73"/>
      <c r="G57" s="73"/>
      <c r="H57" s="73"/>
      <c r="I57" s="73"/>
      <c r="J57" s="73"/>
      <c r="K57" s="73"/>
      <c r="L57" s="73"/>
      <c r="M57" s="73"/>
      <c r="N57" s="73"/>
      <c r="O57" s="73"/>
      <c r="P57" s="73"/>
      <c r="Q57" s="73"/>
      <c r="R57" s="73"/>
      <c r="S57" s="15"/>
      <c r="T57" s="9"/>
    </row>
    <row r="58" spans="2:20" ht="15" customHeight="1" x14ac:dyDescent="0.55000000000000004">
      <c r="C58" s="73"/>
      <c r="D58" s="73"/>
      <c r="E58" s="73"/>
      <c r="F58" s="73"/>
      <c r="G58" s="73"/>
      <c r="H58" s="73"/>
      <c r="I58" s="73"/>
      <c r="J58" s="73"/>
      <c r="K58" s="73"/>
      <c r="L58" s="73"/>
      <c r="M58" s="73"/>
      <c r="N58" s="73"/>
      <c r="O58" s="73"/>
      <c r="P58" s="73"/>
      <c r="Q58" s="73"/>
      <c r="R58" s="73"/>
      <c r="S58" s="15"/>
      <c r="T58" s="9"/>
    </row>
    <row r="59" spans="2:20" ht="15" customHeight="1" x14ac:dyDescent="0.55000000000000004">
      <c r="C59" s="73"/>
      <c r="D59" s="73"/>
      <c r="E59" s="73"/>
      <c r="F59" s="73"/>
      <c r="G59" s="73"/>
      <c r="H59" s="73"/>
      <c r="I59" s="73"/>
      <c r="J59" s="73"/>
      <c r="K59" s="73"/>
      <c r="L59" s="73"/>
      <c r="M59" s="73"/>
      <c r="N59" s="73"/>
      <c r="O59" s="73"/>
      <c r="P59" s="73"/>
      <c r="Q59" s="73"/>
      <c r="R59" s="73"/>
      <c r="S59" s="15"/>
      <c r="T59" s="9"/>
    </row>
    <row r="60" spans="2:20" ht="15" customHeight="1" x14ac:dyDescent="0.55000000000000004">
      <c r="C60" s="73"/>
      <c r="D60" s="73"/>
      <c r="E60" s="73"/>
      <c r="F60" s="73"/>
      <c r="G60" s="73"/>
      <c r="H60" s="73"/>
      <c r="I60" s="73"/>
      <c r="J60" s="73"/>
      <c r="K60" s="73"/>
      <c r="L60" s="73"/>
      <c r="M60" s="73"/>
      <c r="N60" s="73"/>
      <c r="O60" s="73"/>
      <c r="P60" s="73"/>
      <c r="Q60" s="73"/>
      <c r="R60" s="73"/>
      <c r="S60" s="15"/>
      <c r="T60" s="9"/>
    </row>
    <row r="61" spans="2:20" ht="15" customHeight="1" x14ac:dyDescent="0.55000000000000004">
      <c r="C61" s="73"/>
      <c r="D61" s="73"/>
      <c r="E61" s="73"/>
      <c r="F61" s="73"/>
      <c r="G61" s="73"/>
      <c r="H61" s="73"/>
      <c r="I61" s="73"/>
      <c r="J61" s="73"/>
      <c r="K61" s="73"/>
      <c r="L61" s="73"/>
      <c r="M61" s="73"/>
      <c r="N61" s="73"/>
      <c r="O61" s="73"/>
      <c r="P61" s="73"/>
      <c r="Q61" s="73"/>
      <c r="R61" s="73"/>
      <c r="S61" s="15"/>
      <c r="T61" s="9"/>
    </row>
    <row r="62" spans="2:20" ht="15" customHeight="1" x14ac:dyDescent="0.55000000000000004">
      <c r="C62" s="73"/>
      <c r="D62" s="73"/>
      <c r="E62" s="73"/>
      <c r="F62" s="73"/>
      <c r="G62" s="73"/>
      <c r="H62" s="73"/>
      <c r="I62" s="73"/>
      <c r="J62" s="73"/>
      <c r="K62" s="73"/>
      <c r="L62" s="73"/>
      <c r="M62" s="73"/>
      <c r="N62" s="73"/>
      <c r="O62" s="73"/>
      <c r="P62" s="73"/>
      <c r="Q62" s="73"/>
      <c r="R62" s="73"/>
      <c r="S62" s="15"/>
      <c r="T62" s="9"/>
    </row>
    <row r="63" spans="2:20" ht="15" customHeight="1" x14ac:dyDescent="0.55000000000000004">
      <c r="C63" s="73"/>
      <c r="D63" s="73"/>
      <c r="E63" s="73"/>
      <c r="F63" s="73"/>
      <c r="G63" s="73"/>
      <c r="H63" s="73"/>
      <c r="I63" s="73"/>
      <c r="J63" s="73"/>
      <c r="K63" s="73"/>
      <c r="L63" s="73"/>
      <c r="M63" s="73"/>
      <c r="N63" s="73"/>
      <c r="O63" s="73"/>
      <c r="P63" s="73"/>
      <c r="Q63" s="73"/>
      <c r="R63" s="73"/>
      <c r="S63" s="15"/>
      <c r="T63" s="9"/>
    </row>
    <row r="64" spans="2:20" ht="15" customHeight="1" x14ac:dyDescent="0.55000000000000004">
      <c r="C64" s="73"/>
      <c r="D64" s="73"/>
      <c r="E64" s="73"/>
      <c r="F64" s="73"/>
      <c r="G64" s="73"/>
      <c r="H64" s="73"/>
      <c r="I64" s="73"/>
      <c r="J64" s="73"/>
      <c r="K64" s="73"/>
      <c r="L64" s="73"/>
      <c r="M64" s="73"/>
      <c r="N64" s="73"/>
      <c r="O64" s="73"/>
      <c r="P64" s="73"/>
      <c r="Q64" s="73"/>
      <c r="R64" s="73"/>
      <c r="S64" s="15"/>
      <c r="T64" s="9"/>
    </row>
    <row r="65" spans="2:20" ht="9" customHeight="1" x14ac:dyDescent="0.55000000000000004">
      <c r="C65" s="15"/>
      <c r="D65" s="15"/>
      <c r="E65" s="15"/>
      <c r="F65" s="15"/>
      <c r="G65" s="15"/>
      <c r="H65" s="15"/>
      <c r="I65" s="15"/>
      <c r="J65" s="15"/>
      <c r="K65" s="15"/>
      <c r="L65" s="15"/>
      <c r="M65" s="15"/>
      <c r="N65" s="15"/>
      <c r="O65" s="15"/>
      <c r="P65" s="15"/>
      <c r="Q65" s="15"/>
      <c r="R65" s="15"/>
      <c r="S65" s="15"/>
      <c r="T65" s="9"/>
    </row>
    <row r="66" spans="2:20" ht="18" customHeight="1" x14ac:dyDescent="0.55000000000000004">
      <c r="B66" s="16" t="s">
        <v>22</v>
      </c>
      <c r="T66" s="9"/>
    </row>
    <row r="67" spans="2:20" ht="6" customHeight="1" x14ac:dyDescent="0.55000000000000004">
      <c r="T67" s="9"/>
    </row>
    <row r="68" spans="2:20" x14ac:dyDescent="0.55000000000000004">
      <c r="C68" s="74" t="s">
        <v>6</v>
      </c>
      <c r="D68" s="75"/>
      <c r="E68" s="74" t="s">
        <v>16</v>
      </c>
      <c r="F68" s="78"/>
      <c r="G68" s="75"/>
      <c r="H68" s="80" t="s">
        <v>17</v>
      </c>
      <c r="I68" s="81"/>
      <c r="J68" s="81"/>
      <c r="K68" s="81"/>
      <c r="L68" s="81"/>
      <c r="M68" s="81"/>
      <c r="N68" s="81"/>
      <c r="O68" s="81"/>
      <c r="P68" s="81"/>
      <c r="Q68" s="81"/>
      <c r="R68" s="81"/>
      <c r="S68" s="82"/>
      <c r="T68" s="9"/>
    </row>
    <row r="69" spans="2:20" ht="18" customHeight="1" x14ac:dyDescent="0.55000000000000004">
      <c r="C69" s="76"/>
      <c r="D69" s="77"/>
      <c r="E69" s="76"/>
      <c r="F69" s="79"/>
      <c r="G69" s="77"/>
      <c r="H69" s="74" t="s">
        <v>18</v>
      </c>
      <c r="I69" s="78"/>
      <c r="J69" s="75"/>
      <c r="K69" s="80" t="s">
        <v>19</v>
      </c>
      <c r="L69" s="81"/>
      <c r="M69" s="82"/>
      <c r="N69" s="83" t="s">
        <v>20</v>
      </c>
      <c r="O69" s="84"/>
      <c r="P69" s="85"/>
      <c r="Q69" s="86" t="s">
        <v>21</v>
      </c>
      <c r="R69" s="87"/>
      <c r="S69" s="88"/>
      <c r="T69" s="9"/>
    </row>
    <row r="70" spans="2:20" ht="18.5" thickBot="1" x14ac:dyDescent="0.6">
      <c r="C70" s="80" t="s">
        <v>7</v>
      </c>
      <c r="D70" s="82"/>
      <c r="E70" s="74">
        <v>60</v>
      </c>
      <c r="F70" s="75"/>
      <c r="G70" s="17" t="s">
        <v>23</v>
      </c>
      <c r="H70" s="74">
        <v>20</v>
      </c>
      <c r="I70" s="75" t="s">
        <v>23</v>
      </c>
      <c r="J70" s="17" t="s">
        <v>23</v>
      </c>
      <c r="K70" s="74">
        <v>20</v>
      </c>
      <c r="L70" s="75">
        <v>45</v>
      </c>
      <c r="M70" s="17" t="s">
        <v>23</v>
      </c>
      <c r="N70" s="74">
        <v>20</v>
      </c>
      <c r="O70" s="75"/>
      <c r="P70" s="17" t="s">
        <v>23</v>
      </c>
      <c r="Q70" s="74">
        <v>20</v>
      </c>
      <c r="R70" s="75"/>
      <c r="S70" s="17" t="s">
        <v>23</v>
      </c>
      <c r="T70" s="9"/>
    </row>
    <row r="71" spans="2:20" ht="18.5" thickBot="1" x14ac:dyDescent="0.6">
      <c r="C71" s="80" t="s">
        <v>8</v>
      </c>
      <c r="D71" s="81"/>
      <c r="E71" s="49"/>
      <c r="F71" s="49"/>
      <c r="G71" s="33" t="s">
        <v>23</v>
      </c>
      <c r="H71" s="49"/>
      <c r="I71" s="49"/>
      <c r="J71" s="33" t="s">
        <v>23</v>
      </c>
      <c r="K71" s="49"/>
      <c r="L71" s="49"/>
      <c r="M71" s="33" t="s">
        <v>23</v>
      </c>
      <c r="N71" s="49"/>
      <c r="O71" s="49"/>
      <c r="P71" s="33" t="s">
        <v>23</v>
      </c>
      <c r="Q71" s="49"/>
      <c r="R71" s="49"/>
      <c r="S71" s="34" t="s">
        <v>23</v>
      </c>
      <c r="T71" s="9"/>
    </row>
    <row r="72" spans="2:20" ht="18.5" thickBot="1" x14ac:dyDescent="0.6">
      <c r="C72" s="80" t="s">
        <v>9</v>
      </c>
      <c r="D72" s="81"/>
      <c r="E72" s="49"/>
      <c r="F72" s="49"/>
      <c r="G72" s="33" t="s">
        <v>23</v>
      </c>
      <c r="H72" s="49"/>
      <c r="I72" s="49"/>
      <c r="J72" s="33" t="s">
        <v>23</v>
      </c>
      <c r="K72" s="49"/>
      <c r="L72" s="49"/>
      <c r="M72" s="33" t="s">
        <v>23</v>
      </c>
      <c r="N72" s="49"/>
      <c r="O72" s="49"/>
      <c r="P72" s="33" t="s">
        <v>23</v>
      </c>
      <c r="Q72" s="49"/>
      <c r="R72" s="49"/>
      <c r="S72" s="34" t="s">
        <v>23</v>
      </c>
    </row>
    <row r="73" spans="2:20" ht="18.5" thickBot="1" x14ac:dyDescent="0.6">
      <c r="C73" s="80" t="s">
        <v>10</v>
      </c>
      <c r="D73" s="81"/>
      <c r="E73" s="49"/>
      <c r="F73" s="49"/>
      <c r="G73" s="33" t="s">
        <v>23</v>
      </c>
      <c r="H73" s="49"/>
      <c r="I73" s="49"/>
      <c r="J73" s="33" t="s">
        <v>23</v>
      </c>
      <c r="K73" s="49"/>
      <c r="L73" s="49"/>
      <c r="M73" s="33" t="s">
        <v>23</v>
      </c>
      <c r="N73" s="49"/>
      <c r="O73" s="49"/>
      <c r="P73" s="33" t="s">
        <v>23</v>
      </c>
      <c r="Q73" s="49"/>
      <c r="R73" s="49"/>
      <c r="S73" s="34" t="s">
        <v>23</v>
      </c>
    </row>
    <row r="74" spans="2:20" ht="18.5" thickBot="1" x14ac:dyDescent="0.6">
      <c r="C74" s="80" t="s">
        <v>11</v>
      </c>
      <c r="D74" s="81"/>
      <c r="E74" s="49"/>
      <c r="F74" s="49"/>
      <c r="G74" s="33" t="s">
        <v>23</v>
      </c>
      <c r="H74" s="49"/>
      <c r="I74" s="49"/>
      <c r="J74" s="33" t="s">
        <v>23</v>
      </c>
      <c r="K74" s="49"/>
      <c r="L74" s="49"/>
      <c r="M74" s="33" t="s">
        <v>23</v>
      </c>
      <c r="N74" s="49"/>
      <c r="O74" s="49"/>
      <c r="P74" s="33" t="s">
        <v>23</v>
      </c>
      <c r="Q74" s="49"/>
      <c r="R74" s="49"/>
      <c r="S74" s="34" t="s">
        <v>23</v>
      </c>
    </row>
    <row r="75" spans="2:20" ht="18.5" thickBot="1" x14ac:dyDescent="0.6">
      <c r="C75" s="80" t="s">
        <v>12</v>
      </c>
      <c r="D75" s="81"/>
      <c r="E75" s="49"/>
      <c r="F75" s="49"/>
      <c r="G75" s="33" t="s">
        <v>23</v>
      </c>
      <c r="H75" s="49"/>
      <c r="I75" s="49"/>
      <c r="J75" s="33" t="s">
        <v>23</v>
      </c>
      <c r="K75" s="49"/>
      <c r="L75" s="49"/>
      <c r="M75" s="33" t="s">
        <v>23</v>
      </c>
      <c r="N75" s="49"/>
      <c r="O75" s="49"/>
      <c r="P75" s="33" t="s">
        <v>23</v>
      </c>
      <c r="Q75" s="49"/>
      <c r="R75" s="49"/>
      <c r="S75" s="34" t="s">
        <v>23</v>
      </c>
    </row>
    <row r="76" spans="2:20" ht="18" customHeight="1" thickBot="1" x14ac:dyDescent="0.6">
      <c r="C76" s="80" t="s">
        <v>13</v>
      </c>
      <c r="D76" s="81"/>
      <c r="E76" s="49"/>
      <c r="F76" s="49"/>
      <c r="G76" s="33" t="s">
        <v>23</v>
      </c>
      <c r="H76" s="49"/>
      <c r="I76" s="49"/>
      <c r="J76" s="33" t="s">
        <v>23</v>
      </c>
      <c r="K76" s="49"/>
      <c r="L76" s="49"/>
      <c r="M76" s="33" t="s">
        <v>23</v>
      </c>
      <c r="N76" s="49"/>
      <c r="O76" s="49"/>
      <c r="P76" s="33" t="s">
        <v>23</v>
      </c>
      <c r="Q76" s="49"/>
      <c r="R76" s="49"/>
      <c r="S76" s="34" t="s">
        <v>23</v>
      </c>
    </row>
    <row r="77" spans="2:20" ht="18" customHeight="1" thickBot="1" x14ac:dyDescent="0.6">
      <c r="C77" s="80" t="s">
        <v>14</v>
      </c>
      <c r="D77" s="81"/>
      <c r="E77" s="49"/>
      <c r="F77" s="49"/>
      <c r="G77" s="33" t="s">
        <v>23</v>
      </c>
      <c r="H77" s="49"/>
      <c r="I77" s="49"/>
      <c r="J77" s="33" t="s">
        <v>23</v>
      </c>
      <c r="K77" s="49"/>
      <c r="L77" s="49"/>
      <c r="M77" s="33" t="s">
        <v>23</v>
      </c>
      <c r="N77" s="49"/>
      <c r="O77" s="49"/>
      <c r="P77" s="33" t="s">
        <v>23</v>
      </c>
      <c r="Q77" s="49"/>
      <c r="R77" s="49"/>
      <c r="S77" s="34" t="s">
        <v>23</v>
      </c>
    </row>
    <row r="78" spans="2:20" ht="18" customHeight="1" thickBot="1" x14ac:dyDescent="0.6">
      <c r="C78" s="17" t="s">
        <v>15</v>
      </c>
      <c r="D78" s="13"/>
      <c r="E78" s="89">
        <f>SUM(E71:F77)</f>
        <v>0</v>
      </c>
      <c r="F78" s="89">
        <f>SUM(F71:F77)</f>
        <v>0</v>
      </c>
      <c r="G78" s="33" t="s">
        <v>23</v>
      </c>
      <c r="H78" s="89">
        <f>SUM(H71:I77)</f>
        <v>0</v>
      </c>
      <c r="I78" s="89">
        <f>SUM(I71:I77)</f>
        <v>0</v>
      </c>
      <c r="J78" s="33" t="s">
        <v>23</v>
      </c>
      <c r="K78" s="89">
        <f>SUM(K71:L77)</f>
        <v>0</v>
      </c>
      <c r="L78" s="89">
        <f>SUM(L71:L77)</f>
        <v>0</v>
      </c>
      <c r="M78" s="33" t="s">
        <v>23</v>
      </c>
      <c r="N78" s="89">
        <f>SUM(N71:O77)</f>
        <v>0</v>
      </c>
      <c r="O78" s="89"/>
      <c r="P78" s="33" t="s">
        <v>23</v>
      </c>
      <c r="Q78" s="89">
        <f>SUM(Q71:R77)</f>
        <v>0</v>
      </c>
      <c r="R78" s="89"/>
      <c r="S78" s="34" t="s">
        <v>23</v>
      </c>
    </row>
    <row r="79" spans="2:20" ht="9" customHeight="1" x14ac:dyDescent="0.55000000000000004"/>
    <row r="80" spans="2:20" ht="18" customHeight="1" x14ac:dyDescent="0.55000000000000004">
      <c r="B80" s="16" t="s">
        <v>68</v>
      </c>
    </row>
    <row r="81" spans="2:20" ht="6" customHeight="1" x14ac:dyDescent="0.55000000000000004"/>
    <row r="82" spans="2:20" ht="18" customHeight="1" x14ac:dyDescent="0.55000000000000004">
      <c r="C82" s="74" t="s">
        <v>6</v>
      </c>
      <c r="D82" s="75"/>
      <c r="E82" s="74" t="s">
        <v>16</v>
      </c>
      <c r="F82" s="78"/>
      <c r="G82" s="75"/>
      <c r="H82" s="80" t="s">
        <v>17</v>
      </c>
      <c r="I82" s="81"/>
      <c r="J82" s="81"/>
      <c r="K82" s="81"/>
      <c r="L82" s="81"/>
      <c r="M82" s="81"/>
      <c r="N82" s="81"/>
      <c r="O82" s="81"/>
      <c r="P82" s="81"/>
      <c r="Q82" s="81"/>
      <c r="R82" s="81"/>
      <c r="S82" s="82"/>
    </row>
    <row r="83" spans="2:20" ht="18" customHeight="1" x14ac:dyDescent="0.55000000000000004">
      <c r="C83" s="76"/>
      <c r="D83" s="77"/>
      <c r="E83" s="76"/>
      <c r="F83" s="79"/>
      <c r="G83" s="77"/>
      <c r="H83" s="74" t="s">
        <v>18</v>
      </c>
      <c r="I83" s="78"/>
      <c r="J83" s="75"/>
      <c r="K83" s="80" t="s">
        <v>19</v>
      </c>
      <c r="L83" s="81"/>
      <c r="M83" s="82"/>
      <c r="N83" s="83" t="s">
        <v>20</v>
      </c>
      <c r="O83" s="84"/>
      <c r="P83" s="85"/>
      <c r="Q83" s="86" t="s">
        <v>21</v>
      </c>
      <c r="R83" s="87"/>
      <c r="S83" s="88"/>
    </row>
    <row r="84" spans="2:20" ht="18" customHeight="1" thickBot="1" x14ac:dyDescent="0.6">
      <c r="C84" s="80" t="s">
        <v>7</v>
      </c>
      <c r="D84" s="82"/>
      <c r="E84" s="74">
        <v>30</v>
      </c>
      <c r="F84" s="75"/>
      <c r="G84" s="17" t="s">
        <v>23</v>
      </c>
      <c r="H84" s="74">
        <v>0</v>
      </c>
      <c r="I84" s="75" t="s">
        <v>23</v>
      </c>
      <c r="J84" s="17" t="s">
        <v>23</v>
      </c>
      <c r="K84" s="74">
        <v>0</v>
      </c>
      <c r="L84" s="75">
        <v>45</v>
      </c>
      <c r="M84" s="17" t="s">
        <v>23</v>
      </c>
      <c r="N84" s="74">
        <v>20</v>
      </c>
      <c r="O84" s="75"/>
      <c r="P84" s="17" t="s">
        <v>23</v>
      </c>
      <c r="Q84" s="74">
        <v>20</v>
      </c>
      <c r="R84" s="75"/>
      <c r="S84" s="17" t="s">
        <v>23</v>
      </c>
    </row>
    <row r="85" spans="2:20" ht="18" customHeight="1" thickBot="1" x14ac:dyDescent="0.6">
      <c r="C85" s="80" t="s">
        <v>8</v>
      </c>
      <c r="D85" s="81"/>
      <c r="E85" s="49"/>
      <c r="F85" s="49"/>
      <c r="G85" s="33" t="s">
        <v>23</v>
      </c>
      <c r="H85" s="49"/>
      <c r="I85" s="49"/>
      <c r="J85" s="33" t="s">
        <v>23</v>
      </c>
      <c r="K85" s="49"/>
      <c r="L85" s="49"/>
      <c r="M85" s="33" t="s">
        <v>23</v>
      </c>
      <c r="N85" s="49"/>
      <c r="O85" s="49"/>
      <c r="P85" s="33" t="s">
        <v>23</v>
      </c>
      <c r="Q85" s="49"/>
      <c r="R85" s="49"/>
      <c r="S85" s="34" t="s">
        <v>23</v>
      </c>
    </row>
    <row r="86" spans="2:20" ht="18" customHeight="1" thickBot="1" x14ac:dyDescent="0.6">
      <c r="C86" s="80" t="s">
        <v>9</v>
      </c>
      <c r="D86" s="81"/>
      <c r="E86" s="49"/>
      <c r="F86" s="49"/>
      <c r="G86" s="33" t="s">
        <v>23</v>
      </c>
      <c r="H86" s="49"/>
      <c r="I86" s="49"/>
      <c r="J86" s="33" t="s">
        <v>23</v>
      </c>
      <c r="K86" s="49"/>
      <c r="L86" s="49"/>
      <c r="M86" s="33" t="s">
        <v>23</v>
      </c>
      <c r="N86" s="49"/>
      <c r="O86" s="49"/>
      <c r="P86" s="33" t="s">
        <v>23</v>
      </c>
      <c r="Q86" s="49"/>
      <c r="R86" s="49"/>
      <c r="S86" s="34" t="s">
        <v>23</v>
      </c>
    </row>
    <row r="87" spans="2:20" ht="18" customHeight="1" thickBot="1" x14ac:dyDescent="0.6">
      <c r="C87" s="80" t="s">
        <v>10</v>
      </c>
      <c r="D87" s="81"/>
      <c r="E87" s="49"/>
      <c r="F87" s="49"/>
      <c r="G87" s="33" t="s">
        <v>23</v>
      </c>
      <c r="H87" s="49"/>
      <c r="I87" s="49"/>
      <c r="J87" s="33" t="s">
        <v>23</v>
      </c>
      <c r="K87" s="49"/>
      <c r="L87" s="49"/>
      <c r="M87" s="33" t="s">
        <v>23</v>
      </c>
      <c r="N87" s="49"/>
      <c r="O87" s="49"/>
      <c r="P87" s="33" t="s">
        <v>23</v>
      </c>
      <c r="Q87" s="49"/>
      <c r="R87" s="49"/>
      <c r="S87" s="34" t="s">
        <v>23</v>
      </c>
    </row>
    <row r="88" spans="2:20" ht="18" customHeight="1" thickBot="1" x14ac:dyDescent="0.6">
      <c r="C88" s="80" t="s">
        <v>11</v>
      </c>
      <c r="D88" s="81"/>
      <c r="E88" s="49"/>
      <c r="F88" s="49"/>
      <c r="G88" s="33" t="s">
        <v>23</v>
      </c>
      <c r="H88" s="49"/>
      <c r="I88" s="49"/>
      <c r="J88" s="33" t="s">
        <v>23</v>
      </c>
      <c r="K88" s="49"/>
      <c r="L88" s="49"/>
      <c r="M88" s="33" t="s">
        <v>23</v>
      </c>
      <c r="N88" s="49"/>
      <c r="O88" s="49"/>
      <c r="P88" s="33" t="s">
        <v>23</v>
      </c>
      <c r="Q88" s="49"/>
      <c r="R88" s="49"/>
      <c r="S88" s="34" t="s">
        <v>23</v>
      </c>
    </row>
    <row r="89" spans="2:20" ht="18" customHeight="1" thickBot="1" x14ac:dyDescent="0.6">
      <c r="C89" s="80" t="s">
        <v>12</v>
      </c>
      <c r="D89" s="81"/>
      <c r="E89" s="49"/>
      <c r="F89" s="49"/>
      <c r="G89" s="33" t="s">
        <v>23</v>
      </c>
      <c r="H89" s="49"/>
      <c r="I89" s="49"/>
      <c r="J89" s="33" t="s">
        <v>23</v>
      </c>
      <c r="K89" s="49"/>
      <c r="L89" s="49"/>
      <c r="M89" s="33" t="s">
        <v>23</v>
      </c>
      <c r="N89" s="49"/>
      <c r="O89" s="49"/>
      <c r="P89" s="33" t="s">
        <v>23</v>
      </c>
      <c r="Q89" s="49"/>
      <c r="R89" s="49"/>
      <c r="S89" s="34" t="s">
        <v>23</v>
      </c>
    </row>
    <row r="90" spans="2:20" ht="18" customHeight="1" thickBot="1" x14ac:dyDescent="0.6">
      <c r="C90" s="80" t="s">
        <v>13</v>
      </c>
      <c r="D90" s="81"/>
      <c r="E90" s="49"/>
      <c r="F90" s="49"/>
      <c r="G90" s="33" t="s">
        <v>23</v>
      </c>
      <c r="H90" s="49"/>
      <c r="I90" s="49"/>
      <c r="J90" s="33" t="s">
        <v>23</v>
      </c>
      <c r="K90" s="49"/>
      <c r="L90" s="49"/>
      <c r="M90" s="33" t="s">
        <v>23</v>
      </c>
      <c r="N90" s="49"/>
      <c r="O90" s="49"/>
      <c r="P90" s="33" t="s">
        <v>23</v>
      </c>
      <c r="Q90" s="49"/>
      <c r="R90" s="49"/>
      <c r="S90" s="34" t="s">
        <v>23</v>
      </c>
    </row>
    <row r="91" spans="2:20" ht="18" customHeight="1" thickBot="1" x14ac:dyDescent="0.6">
      <c r="C91" s="80" t="s">
        <v>14</v>
      </c>
      <c r="D91" s="81"/>
      <c r="E91" s="49"/>
      <c r="F91" s="49"/>
      <c r="G91" s="33" t="s">
        <v>23</v>
      </c>
      <c r="H91" s="49"/>
      <c r="I91" s="49"/>
      <c r="J91" s="33" t="s">
        <v>23</v>
      </c>
      <c r="K91" s="49"/>
      <c r="L91" s="49"/>
      <c r="M91" s="33" t="s">
        <v>23</v>
      </c>
      <c r="N91" s="49"/>
      <c r="O91" s="49"/>
      <c r="P91" s="33" t="s">
        <v>23</v>
      </c>
      <c r="Q91" s="49"/>
      <c r="R91" s="49"/>
      <c r="S91" s="34" t="s">
        <v>23</v>
      </c>
    </row>
    <row r="92" spans="2:20" ht="18" customHeight="1" thickBot="1" x14ac:dyDescent="0.6">
      <c r="C92" s="17" t="s">
        <v>15</v>
      </c>
      <c r="D92" s="13"/>
      <c r="E92" s="89">
        <f>SUM(E85:F91)</f>
        <v>0</v>
      </c>
      <c r="F92" s="89">
        <f>SUM(F85:F91)</f>
        <v>0</v>
      </c>
      <c r="G92" s="33" t="s">
        <v>23</v>
      </c>
      <c r="H92" s="89">
        <f>SUM(H85:I91)</f>
        <v>0</v>
      </c>
      <c r="I92" s="89">
        <f>SUM(I85:I91)</f>
        <v>0</v>
      </c>
      <c r="J92" s="33" t="s">
        <v>23</v>
      </c>
      <c r="K92" s="89">
        <f>SUM(K85:L91)</f>
        <v>0</v>
      </c>
      <c r="L92" s="89">
        <f>SUM(L85:L91)</f>
        <v>0</v>
      </c>
      <c r="M92" s="33" t="s">
        <v>23</v>
      </c>
      <c r="N92" s="89">
        <f>SUM(N85:O91)</f>
        <v>0</v>
      </c>
      <c r="O92" s="89">
        <f>SUM(O85:O91)</f>
        <v>0</v>
      </c>
      <c r="P92" s="33" t="s">
        <v>23</v>
      </c>
      <c r="Q92" s="89">
        <f>SUM(Q85:R91)</f>
        <v>0</v>
      </c>
      <c r="R92" s="89"/>
      <c r="S92" s="34" t="s">
        <v>23</v>
      </c>
    </row>
    <row r="93" spans="2:20" ht="9" customHeight="1" x14ac:dyDescent="0.55000000000000004"/>
    <row r="94" spans="2:20" ht="18" customHeight="1" x14ac:dyDescent="0.55000000000000004">
      <c r="B94" s="91" t="s">
        <v>24</v>
      </c>
      <c r="C94" s="91"/>
      <c r="D94" s="91"/>
      <c r="E94" s="91"/>
      <c r="F94" s="91"/>
      <c r="G94" s="91"/>
      <c r="H94" s="91"/>
      <c r="I94" s="91"/>
      <c r="J94" s="91"/>
      <c r="K94" s="91"/>
      <c r="L94" s="91"/>
      <c r="M94" s="91"/>
      <c r="N94" s="18"/>
      <c r="O94" s="15"/>
      <c r="P94" s="15"/>
      <c r="Q94" s="92" t="s">
        <v>26</v>
      </c>
      <c r="R94" s="92"/>
      <c r="S94" s="92"/>
    </row>
    <row r="95" spans="2:20" ht="18" customHeight="1" x14ac:dyDescent="0.55000000000000004">
      <c r="B95" s="91"/>
      <c r="C95" s="91"/>
      <c r="D95" s="91"/>
      <c r="E95" s="91"/>
      <c r="F95" s="91"/>
      <c r="G95" s="91"/>
      <c r="H95" s="91"/>
      <c r="I95" s="91"/>
      <c r="J95" s="91"/>
      <c r="K95" s="91"/>
      <c r="L95" s="91"/>
      <c r="M95" s="91"/>
      <c r="N95" s="18"/>
      <c r="O95" s="15"/>
      <c r="P95" s="15"/>
      <c r="Q95" s="93" t="str">
        <f>IF(SUM(E78+H78+K78+N78+Q78+E92+H92+K92+N92+Q92)/60&lt;&gt;0,SUM(E78+H78+K78+N78+Q78+E92+H92+K92+N92+Q92)/60,"")</f>
        <v/>
      </c>
      <c r="R95" s="93"/>
      <c r="S95" s="92" t="s">
        <v>28</v>
      </c>
      <c r="T95" s="92"/>
    </row>
    <row r="96" spans="2:20" ht="18" customHeight="1" x14ac:dyDescent="0.55000000000000004">
      <c r="B96" s="18"/>
      <c r="C96" s="18"/>
      <c r="D96" s="18"/>
      <c r="E96" s="18"/>
      <c r="F96" s="18"/>
      <c r="G96" s="18"/>
      <c r="H96" s="18"/>
      <c r="I96" s="18"/>
      <c r="J96" s="18"/>
      <c r="K96" s="18"/>
      <c r="L96" s="18"/>
      <c r="M96" s="18"/>
      <c r="N96" s="90" t="str">
        <f>IF($K$28&lt;$Q$95, "合計時間が表の1週間の勤務時間★よりも小さくなるようにしてください","")</f>
        <v/>
      </c>
      <c r="O96" s="90"/>
      <c r="P96" s="90"/>
      <c r="Q96" s="90"/>
      <c r="R96" s="90"/>
      <c r="S96" s="90"/>
      <c r="T96" s="90"/>
    </row>
    <row r="97" spans="14:20" ht="18" customHeight="1" x14ac:dyDescent="0.55000000000000004">
      <c r="N97" s="90"/>
      <c r="O97" s="90"/>
      <c r="P97" s="90"/>
      <c r="Q97" s="90"/>
      <c r="R97" s="90"/>
      <c r="S97" s="90"/>
      <c r="T97" s="90"/>
    </row>
    <row r="98" spans="14:20" ht="18" customHeight="1" x14ac:dyDescent="0.55000000000000004"/>
    <row r="99" spans="14:20" customFormat="1" ht="18" customHeight="1" x14ac:dyDescent="0.55000000000000004"/>
    <row r="100" spans="14:20" customFormat="1" ht="18" customHeight="1" x14ac:dyDescent="0.55000000000000004"/>
    <row r="101" spans="14:20" customFormat="1" ht="18" customHeight="1" x14ac:dyDescent="0.55000000000000004"/>
    <row r="102" spans="14:20" customFormat="1" x14ac:dyDescent="0.55000000000000004"/>
    <row r="103" spans="14:20" customFormat="1" x14ac:dyDescent="0.55000000000000004"/>
    <row r="104" spans="14:20" customFormat="1" x14ac:dyDescent="0.55000000000000004"/>
    <row r="105" spans="14:20" customFormat="1" x14ac:dyDescent="0.55000000000000004"/>
    <row r="106" spans="14:20" customFormat="1" x14ac:dyDescent="0.55000000000000004"/>
    <row r="107" spans="14:20" customFormat="1" x14ac:dyDescent="0.55000000000000004"/>
    <row r="108" spans="14:20" customFormat="1" x14ac:dyDescent="0.55000000000000004"/>
    <row r="109" spans="14:20" customFormat="1" x14ac:dyDescent="0.55000000000000004"/>
    <row r="110" spans="14:20" customFormat="1" x14ac:dyDescent="0.55000000000000004"/>
    <row r="111" spans="14:20" customFormat="1" x14ac:dyDescent="0.55000000000000004"/>
    <row r="112" spans="14:20" customFormat="1" x14ac:dyDescent="0.55000000000000004"/>
    <row r="113" customFormat="1" x14ac:dyDescent="0.55000000000000004"/>
    <row r="114" customFormat="1" x14ac:dyDescent="0.55000000000000004"/>
    <row r="115" customFormat="1" x14ac:dyDescent="0.55000000000000004"/>
    <row r="116" customFormat="1" x14ac:dyDescent="0.55000000000000004"/>
    <row r="117" customFormat="1" ht="12" customHeight="1" x14ac:dyDescent="0.55000000000000004"/>
    <row r="118" customFormat="1" x14ac:dyDescent="0.55000000000000004"/>
    <row r="119" customFormat="1" ht="24" customHeight="1" x14ac:dyDescent="0.55000000000000004"/>
    <row r="120" customFormat="1" ht="24" customHeight="1" x14ac:dyDescent="0.55000000000000004"/>
    <row r="121" customFormat="1" ht="24" customHeight="1" x14ac:dyDescent="0.55000000000000004"/>
    <row r="122" customFormat="1" ht="33.65" customHeight="1" x14ac:dyDescent="0.55000000000000004"/>
    <row r="123" customFormat="1" ht="24" customHeight="1" x14ac:dyDescent="0.55000000000000004"/>
    <row r="124" customFormat="1" ht="24" customHeight="1" x14ac:dyDescent="0.55000000000000004"/>
    <row r="125" customFormat="1" ht="24" customHeight="1" x14ac:dyDescent="0.55000000000000004"/>
    <row r="126" customFormat="1" ht="24" customHeight="1" x14ac:dyDescent="0.55000000000000004"/>
    <row r="127" customFormat="1" ht="24" customHeight="1" x14ac:dyDescent="0.55000000000000004"/>
    <row r="128" customFormat="1" ht="24" customHeight="1" x14ac:dyDescent="0.55000000000000004"/>
    <row r="129" customFormat="1" ht="24" customHeight="1" x14ac:dyDescent="0.55000000000000004"/>
    <row r="130" customFormat="1" ht="24" customHeight="1" x14ac:dyDescent="0.55000000000000004"/>
    <row r="131" customFormat="1" ht="24" customHeight="1" x14ac:dyDescent="0.55000000000000004"/>
    <row r="132" customFormat="1" ht="24" customHeight="1" x14ac:dyDescent="0.55000000000000004"/>
    <row r="133" customFormat="1" ht="24" customHeight="1" x14ac:dyDescent="0.55000000000000004"/>
    <row r="134" customFormat="1" x14ac:dyDescent="0.55000000000000004"/>
    <row r="135" customFormat="1" x14ac:dyDescent="0.55000000000000004"/>
    <row r="136" customFormat="1" x14ac:dyDescent="0.55000000000000004"/>
    <row r="137" customFormat="1" x14ac:dyDescent="0.55000000000000004"/>
    <row r="138" customFormat="1" x14ac:dyDescent="0.55000000000000004"/>
    <row r="139" customFormat="1" x14ac:dyDescent="0.55000000000000004"/>
    <row r="140" customFormat="1" x14ac:dyDescent="0.55000000000000004"/>
    <row r="141" customFormat="1" x14ac:dyDescent="0.55000000000000004"/>
    <row r="142" customFormat="1" x14ac:dyDescent="0.55000000000000004"/>
    <row r="143" customFormat="1" x14ac:dyDescent="0.55000000000000004"/>
    <row r="144" customFormat="1" x14ac:dyDescent="0.55000000000000004"/>
    <row r="145" customFormat="1" ht="38.4" customHeight="1" x14ac:dyDescent="0.55000000000000004"/>
    <row r="146" customFormat="1" x14ac:dyDescent="0.55000000000000004"/>
  </sheetData>
  <sheetProtection sheet="1" formatCells="0" formatRows="0"/>
  <mergeCells count="165">
    <mergeCell ref="N96:T97"/>
    <mergeCell ref="E92:F92"/>
    <mergeCell ref="H92:I92"/>
    <mergeCell ref="K92:L92"/>
    <mergeCell ref="N92:O92"/>
    <mergeCell ref="Q92:R92"/>
    <mergeCell ref="B94:M95"/>
    <mergeCell ref="Q94:S94"/>
    <mergeCell ref="Q95:R95"/>
    <mergeCell ref="S95:T95"/>
    <mergeCell ref="C91:D91"/>
    <mergeCell ref="E91:F91"/>
    <mergeCell ref="H91:I91"/>
    <mergeCell ref="K91:L91"/>
    <mergeCell ref="N91:O91"/>
    <mergeCell ref="Q91:R91"/>
    <mergeCell ref="C90:D90"/>
    <mergeCell ref="E90:F90"/>
    <mergeCell ref="H90:I90"/>
    <mergeCell ref="K90:L90"/>
    <mergeCell ref="N90:O90"/>
    <mergeCell ref="Q90:R90"/>
    <mergeCell ref="C89:D89"/>
    <mergeCell ref="E89:F89"/>
    <mergeCell ref="H89:I89"/>
    <mergeCell ref="K89:L89"/>
    <mergeCell ref="N89:O89"/>
    <mergeCell ref="Q89:R89"/>
    <mergeCell ref="C88:D88"/>
    <mergeCell ref="E88:F88"/>
    <mergeCell ref="H88:I88"/>
    <mergeCell ref="K88:L88"/>
    <mergeCell ref="N88:O88"/>
    <mergeCell ref="Q88:R88"/>
    <mergeCell ref="C87:D87"/>
    <mergeCell ref="E87:F87"/>
    <mergeCell ref="H87:I87"/>
    <mergeCell ref="K87:L87"/>
    <mergeCell ref="N87:O87"/>
    <mergeCell ref="Q87:R87"/>
    <mergeCell ref="C86:D86"/>
    <mergeCell ref="E86:F86"/>
    <mergeCell ref="H86:I86"/>
    <mergeCell ref="K86:L86"/>
    <mergeCell ref="N86:O86"/>
    <mergeCell ref="Q86:R86"/>
    <mergeCell ref="C85:D85"/>
    <mergeCell ref="E85:F85"/>
    <mergeCell ref="H85:I85"/>
    <mergeCell ref="K85:L85"/>
    <mergeCell ref="N85:O85"/>
    <mergeCell ref="Q85:R85"/>
    <mergeCell ref="N83:P83"/>
    <mergeCell ref="Q83:S83"/>
    <mergeCell ref="C84:D84"/>
    <mergeCell ref="E84:F84"/>
    <mergeCell ref="H84:I84"/>
    <mergeCell ref="K84:L84"/>
    <mergeCell ref="N84:O84"/>
    <mergeCell ref="Q84:R84"/>
    <mergeCell ref="E78:F78"/>
    <mergeCell ref="H78:I78"/>
    <mergeCell ref="K78:L78"/>
    <mergeCell ref="N78:O78"/>
    <mergeCell ref="Q78:R78"/>
    <mergeCell ref="C82:D83"/>
    <mergeCell ref="E82:G83"/>
    <mergeCell ref="H82:S82"/>
    <mergeCell ref="H83:J83"/>
    <mergeCell ref="K83:M83"/>
    <mergeCell ref="C77:D77"/>
    <mergeCell ref="E77:F77"/>
    <mergeCell ref="H77:I77"/>
    <mergeCell ref="K77:L77"/>
    <mergeCell ref="N77:O77"/>
    <mergeCell ref="Q77:R77"/>
    <mergeCell ref="C76:D76"/>
    <mergeCell ref="E76:F76"/>
    <mergeCell ref="H76:I76"/>
    <mergeCell ref="K76:L76"/>
    <mergeCell ref="N76:O76"/>
    <mergeCell ref="Q76:R76"/>
    <mergeCell ref="C75:D75"/>
    <mergeCell ref="E75:F75"/>
    <mergeCell ref="H75:I75"/>
    <mergeCell ref="K75:L75"/>
    <mergeCell ref="N75:O75"/>
    <mergeCell ref="Q75:R75"/>
    <mergeCell ref="C74:D74"/>
    <mergeCell ref="E74:F74"/>
    <mergeCell ref="H74:I74"/>
    <mergeCell ref="K74:L74"/>
    <mergeCell ref="N74:O74"/>
    <mergeCell ref="Q74:R74"/>
    <mergeCell ref="C73:D73"/>
    <mergeCell ref="E73:F73"/>
    <mergeCell ref="H73:I73"/>
    <mergeCell ref="K73:L73"/>
    <mergeCell ref="N73:O73"/>
    <mergeCell ref="Q73:R73"/>
    <mergeCell ref="C72:D72"/>
    <mergeCell ref="E72:F72"/>
    <mergeCell ref="H72:I72"/>
    <mergeCell ref="K72:L72"/>
    <mergeCell ref="N72:O72"/>
    <mergeCell ref="Q72:R72"/>
    <mergeCell ref="C71:D71"/>
    <mergeCell ref="E71:F71"/>
    <mergeCell ref="H71:I71"/>
    <mergeCell ref="K71:L71"/>
    <mergeCell ref="N71:O71"/>
    <mergeCell ref="Q71:R71"/>
    <mergeCell ref="C70:D70"/>
    <mergeCell ref="E70:F70"/>
    <mergeCell ref="H70:I70"/>
    <mergeCell ref="K70:L70"/>
    <mergeCell ref="N70:O70"/>
    <mergeCell ref="Q70:R70"/>
    <mergeCell ref="B51:S51"/>
    <mergeCell ref="C53:S55"/>
    <mergeCell ref="C57:R64"/>
    <mergeCell ref="C68:D69"/>
    <mergeCell ref="E68:G69"/>
    <mergeCell ref="H68:S68"/>
    <mergeCell ref="H69:J69"/>
    <mergeCell ref="K69:M69"/>
    <mergeCell ref="N69:P69"/>
    <mergeCell ref="Q69:S69"/>
    <mergeCell ref="C48:F49"/>
    <mergeCell ref="G48:H48"/>
    <mergeCell ref="I48:O48"/>
    <mergeCell ref="Q48:S49"/>
    <mergeCell ref="G49:H49"/>
    <mergeCell ref="I49:O49"/>
    <mergeCell ref="O39:S41"/>
    <mergeCell ref="C46:F47"/>
    <mergeCell ref="G46:H46"/>
    <mergeCell ref="I46:O46"/>
    <mergeCell ref="G47:H47"/>
    <mergeCell ref="I47:O47"/>
    <mergeCell ref="C29:H30"/>
    <mergeCell ref="J29:R29"/>
    <mergeCell ref="J30:R30"/>
    <mergeCell ref="C24:H24"/>
    <mergeCell ref="J24:M24"/>
    <mergeCell ref="O24:R24"/>
    <mergeCell ref="C25:H27"/>
    <mergeCell ref="J25:K25"/>
    <mergeCell ref="M25:N25"/>
    <mergeCell ref="P25:R25"/>
    <mergeCell ref="J26:K26"/>
    <mergeCell ref="M26:N26"/>
    <mergeCell ref="P26:R26"/>
    <mergeCell ref="B1:S1"/>
    <mergeCell ref="B6:S7"/>
    <mergeCell ref="P10:S12"/>
    <mergeCell ref="O18:S19"/>
    <mergeCell ref="C23:H23"/>
    <mergeCell ref="J23:M23"/>
    <mergeCell ref="O23:R23"/>
    <mergeCell ref="J27:K27"/>
    <mergeCell ref="C28:H28"/>
    <mergeCell ref="I28:J28"/>
    <mergeCell ref="K28:L28"/>
    <mergeCell ref="O28:R28"/>
  </mergeCells>
  <phoneticPr fontId="1"/>
  <conditionalFormatting sqref="C23">
    <cfRule type="expression" dxfId="13" priority="5">
      <formula>A23&gt;1</formula>
    </cfRule>
  </conditionalFormatting>
  <conditionalFormatting sqref="C24">
    <cfRule type="expression" dxfId="12" priority="10">
      <formula>A24&gt;1</formula>
    </cfRule>
  </conditionalFormatting>
  <conditionalFormatting sqref="C29">
    <cfRule type="expression" dxfId="11" priority="6">
      <formula>A29&gt;1</formula>
    </cfRule>
  </conditionalFormatting>
  <conditionalFormatting sqref="C34:C41">
    <cfRule type="expression" dxfId="10" priority="3">
      <formula>$I$29="○"</formula>
    </cfRule>
  </conditionalFormatting>
  <conditionalFormatting sqref="C46:F47">
    <cfRule type="expression" dxfId="9" priority="9">
      <formula>$A$46&gt;1</formula>
    </cfRule>
  </conditionalFormatting>
  <conditionalFormatting sqref="C48:F49">
    <cfRule type="expression" dxfId="8" priority="8">
      <formula>$A$48&gt;1</formula>
    </cfRule>
  </conditionalFormatting>
  <conditionalFormatting sqref="C25:H27">
    <cfRule type="expression" dxfId="7" priority="4">
      <formula>A25&gt;1</formula>
    </cfRule>
  </conditionalFormatting>
  <conditionalFormatting sqref="G46:H49">
    <cfRule type="expression" dxfId="6" priority="1">
      <formula>OR($C$34="○",$C$35="○")</formula>
    </cfRule>
    <cfRule type="expression" dxfId="5" priority="2">
      <formula>$I$29="○"</formula>
    </cfRule>
  </conditionalFormatting>
  <conditionalFormatting sqref="N96:T97">
    <cfRule type="containsText" dxfId="4" priority="7" operator="containsText" text="小さくなるよう">
      <formula>NOT(ISERROR(SEARCH("小さくなるよう",N96)))</formula>
    </cfRule>
  </conditionalFormatting>
  <conditionalFormatting sqref="O18:S19">
    <cfRule type="containsText" dxfId="3" priority="12" operator="containsText" text="選択してください">
      <formula>NOT(ISERROR(SEARCH("選択してください",O18)))</formula>
    </cfRule>
  </conditionalFormatting>
  <conditionalFormatting sqref="O39:S41">
    <cfRule type="containsText" dxfId="2" priority="11" operator="containsText" text="選択してください">
      <formula>NOT(ISERROR(SEARCH("選択してください",O39)))</formula>
    </cfRule>
  </conditionalFormatting>
  <conditionalFormatting sqref="P10:S12">
    <cfRule type="containsText" dxfId="1" priority="13" operator="containsText" text="選択してください">
      <formula>NOT(ISERROR(SEARCH("選択してください",P10)))</formula>
    </cfRule>
  </conditionalFormatting>
  <dataValidations count="6">
    <dataValidation type="list" allowBlank="1" showInputMessage="1" showErrorMessage="1" sqref="G46:H49">
      <formula1>"　,○"</formula1>
    </dataValidation>
    <dataValidation type="list" allowBlank="1" showInputMessage="1" showErrorMessage="1" sqref="C34:C41 C16:C19 I23:I27 N23:N24 L25:L26 O25:O26 I29:I30 C9:C12">
      <formula1>"　, ○"</formula1>
    </dataValidation>
    <dataValidation showInputMessage="1" showErrorMessage="1" sqref="J23 O24:R24 J30:M30 O30:R30"/>
    <dataValidation type="whole" allowBlank="1" showInputMessage="1" showErrorMessage="1" error="数値のみ記入してください。" sqref="Q85:R91 E71:F77 H71:I77 K71:L77 N71:O77 Q71:R77 E85:F91 H85:I91 K85:L91 N85:O91">
      <formula1>0</formula1>
      <formula2>1200</formula2>
    </dataValidation>
    <dataValidation type="list" showInputMessage="1" showErrorMessage="1" sqref="K24">
      <formula1>"　,○"</formula1>
    </dataValidation>
    <dataValidation type="decimal" errorStyle="warning" allowBlank="1" showInputMessage="1" showErrorMessage="1" error="数値のみ記入してください。_x000a_週の勤務時間を記入してください。" sqref="K28:L28">
      <formula1>0</formula1>
      <formula2>100</formula2>
    </dataValidation>
  </dataValidations>
  <pageMargins left="0.23622047244094491" right="0.23622047244094491" top="0.35433070866141736" bottom="0.35433070866141736" header="0.31496062992125984" footer="0.31496062992125984"/>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N13"/>
  <sheetViews>
    <sheetView workbookViewId="0">
      <selection activeCell="B5" sqref="B5"/>
    </sheetView>
  </sheetViews>
  <sheetFormatPr defaultRowHeight="18" x14ac:dyDescent="0.55000000000000004"/>
  <cols>
    <col min="92" max="92" width="46" customWidth="1"/>
  </cols>
  <sheetData>
    <row r="1" spans="1:92" x14ac:dyDescent="0.55000000000000004">
      <c r="A1" s="2">
        <v>1</v>
      </c>
      <c r="B1" s="2">
        <v>2</v>
      </c>
      <c r="C1" s="2">
        <v>3</v>
      </c>
      <c r="D1" s="2">
        <v>4</v>
      </c>
      <c r="E1" s="2">
        <v>5</v>
      </c>
      <c r="F1" s="2">
        <v>6</v>
      </c>
      <c r="G1" s="2">
        <v>7</v>
      </c>
      <c r="H1" s="2">
        <v>8</v>
      </c>
      <c r="I1" s="2">
        <v>9</v>
      </c>
      <c r="J1" s="2">
        <v>10</v>
      </c>
      <c r="K1" s="2">
        <v>11</v>
      </c>
      <c r="L1" s="2">
        <v>12</v>
      </c>
      <c r="M1" s="2">
        <v>13</v>
      </c>
      <c r="N1" s="2">
        <v>14</v>
      </c>
      <c r="O1" s="2">
        <v>15</v>
      </c>
      <c r="P1" s="2">
        <v>16</v>
      </c>
      <c r="Q1" s="2">
        <v>17</v>
      </c>
      <c r="R1" s="2">
        <v>18</v>
      </c>
      <c r="S1" s="2">
        <v>19</v>
      </c>
      <c r="T1" s="2">
        <v>20</v>
      </c>
      <c r="U1" s="2">
        <v>21</v>
      </c>
      <c r="V1" s="2">
        <v>22</v>
      </c>
      <c r="W1" s="2">
        <v>23</v>
      </c>
      <c r="X1" s="2">
        <v>24</v>
      </c>
      <c r="Y1" s="2">
        <v>25</v>
      </c>
      <c r="Z1" s="2">
        <v>26</v>
      </c>
      <c r="AA1" s="2">
        <v>27</v>
      </c>
      <c r="AB1" s="2">
        <v>28</v>
      </c>
      <c r="AC1" s="2">
        <v>29</v>
      </c>
      <c r="AD1" s="2">
        <v>30</v>
      </c>
      <c r="AE1" s="2">
        <v>31</v>
      </c>
      <c r="AF1" s="2">
        <v>32</v>
      </c>
      <c r="AG1" s="2">
        <v>33</v>
      </c>
      <c r="AH1" s="2">
        <v>34</v>
      </c>
      <c r="AI1" s="2">
        <v>35</v>
      </c>
      <c r="AJ1" s="2">
        <v>36</v>
      </c>
      <c r="AK1" s="2">
        <v>37</v>
      </c>
      <c r="AL1" s="2">
        <v>38</v>
      </c>
      <c r="AM1" s="2">
        <v>39</v>
      </c>
      <c r="AN1" s="2">
        <v>40</v>
      </c>
      <c r="AO1" s="2">
        <v>41</v>
      </c>
      <c r="AP1" s="2">
        <v>42</v>
      </c>
      <c r="AQ1" s="2">
        <v>43</v>
      </c>
      <c r="AR1" s="2">
        <v>44</v>
      </c>
      <c r="AS1" s="2">
        <v>45</v>
      </c>
      <c r="AT1" s="2">
        <v>46</v>
      </c>
      <c r="AU1" s="2">
        <v>47</v>
      </c>
      <c r="AV1" s="2">
        <v>48</v>
      </c>
      <c r="AW1" s="2">
        <v>49</v>
      </c>
      <c r="AX1" s="2">
        <v>50</v>
      </c>
      <c r="AY1" s="2">
        <v>51</v>
      </c>
      <c r="AZ1" s="2">
        <v>52</v>
      </c>
      <c r="BA1" s="2">
        <v>53</v>
      </c>
      <c r="BB1" s="2">
        <v>54</v>
      </c>
      <c r="BC1" s="2">
        <v>55</v>
      </c>
      <c r="BD1" s="2">
        <v>56</v>
      </c>
      <c r="BE1" s="2">
        <v>57</v>
      </c>
      <c r="BF1" s="2">
        <v>58</v>
      </c>
      <c r="BG1" s="2">
        <v>59</v>
      </c>
      <c r="BH1" s="2">
        <v>60</v>
      </c>
      <c r="BI1" s="2">
        <v>61</v>
      </c>
      <c r="BJ1" s="2">
        <v>62</v>
      </c>
      <c r="BK1" s="2">
        <v>63</v>
      </c>
      <c r="BL1" s="2">
        <v>64</v>
      </c>
      <c r="BM1" s="2">
        <v>65</v>
      </c>
      <c r="BN1" s="2">
        <v>66</v>
      </c>
      <c r="BO1" s="2">
        <v>67</v>
      </c>
      <c r="BP1" s="2">
        <v>68</v>
      </c>
      <c r="BQ1" s="2">
        <v>69</v>
      </c>
      <c r="BR1" s="2">
        <v>70</v>
      </c>
      <c r="BS1" s="2">
        <v>71</v>
      </c>
      <c r="BT1" s="2">
        <v>72</v>
      </c>
      <c r="BU1" s="2">
        <v>73</v>
      </c>
      <c r="BV1" s="2">
        <v>74</v>
      </c>
      <c r="BW1" s="2">
        <v>75</v>
      </c>
      <c r="BX1" s="2">
        <v>76</v>
      </c>
      <c r="BY1" s="2">
        <v>77</v>
      </c>
      <c r="BZ1" s="2">
        <v>78</v>
      </c>
      <c r="CA1" s="2">
        <v>79</v>
      </c>
      <c r="CB1" s="2">
        <v>80</v>
      </c>
      <c r="CC1" s="2">
        <v>81</v>
      </c>
      <c r="CD1" s="2">
        <v>82</v>
      </c>
      <c r="CE1" s="2">
        <v>83</v>
      </c>
      <c r="CF1" s="2">
        <v>84</v>
      </c>
      <c r="CG1" s="2">
        <v>85</v>
      </c>
      <c r="CH1" s="2">
        <v>86</v>
      </c>
      <c r="CI1" s="2">
        <v>87</v>
      </c>
      <c r="CJ1" s="2">
        <v>88</v>
      </c>
      <c r="CK1" s="2">
        <v>89</v>
      </c>
      <c r="CL1" s="2">
        <v>90</v>
      </c>
      <c r="CM1" s="2">
        <v>91</v>
      </c>
    </row>
    <row r="2" spans="1:92" x14ac:dyDescent="0.55000000000000004">
      <c r="A2" s="3" t="s">
        <v>69</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row>
    <row r="3" spans="1:92" ht="115.5" x14ac:dyDescent="0.55000000000000004">
      <c r="A3" s="4"/>
      <c r="B3" s="24" t="s">
        <v>70</v>
      </c>
      <c r="C3" s="24" t="s">
        <v>71</v>
      </c>
      <c r="D3" s="24" t="s">
        <v>72</v>
      </c>
      <c r="E3" s="24" t="s">
        <v>73</v>
      </c>
      <c r="F3" s="24" t="s">
        <v>186</v>
      </c>
      <c r="G3" s="24" t="s">
        <v>75</v>
      </c>
      <c r="H3" s="24" t="s">
        <v>76</v>
      </c>
      <c r="I3" s="24" t="s">
        <v>77</v>
      </c>
      <c r="J3" s="24" t="s">
        <v>78</v>
      </c>
      <c r="K3" s="24" t="s">
        <v>79</v>
      </c>
      <c r="L3" s="24" t="s">
        <v>80</v>
      </c>
      <c r="M3" s="24" t="s">
        <v>81</v>
      </c>
      <c r="N3" s="24" t="s">
        <v>82</v>
      </c>
      <c r="O3" s="24" t="s">
        <v>83</v>
      </c>
      <c r="P3" s="24" t="s">
        <v>84</v>
      </c>
      <c r="Q3" s="24" t="s">
        <v>85</v>
      </c>
      <c r="R3" s="24" t="s">
        <v>86</v>
      </c>
      <c r="S3" s="24" t="s">
        <v>87</v>
      </c>
      <c r="T3" s="24" t="s">
        <v>88</v>
      </c>
      <c r="U3" s="24" t="s">
        <v>89</v>
      </c>
      <c r="V3" s="24" t="s">
        <v>90</v>
      </c>
      <c r="W3" s="24" t="s">
        <v>91</v>
      </c>
      <c r="X3" s="24" t="s">
        <v>92</v>
      </c>
      <c r="Y3" s="24" t="s">
        <v>93</v>
      </c>
      <c r="Z3" s="24" t="s">
        <v>94</v>
      </c>
      <c r="AA3" s="24" t="s">
        <v>95</v>
      </c>
      <c r="AB3" s="24" t="s">
        <v>96</v>
      </c>
      <c r="AC3" s="24" t="s">
        <v>97</v>
      </c>
      <c r="AD3" s="24" t="s">
        <v>98</v>
      </c>
      <c r="AE3" s="24" t="s">
        <v>99</v>
      </c>
      <c r="AF3" s="24" t="s">
        <v>100</v>
      </c>
      <c r="AG3" s="24" t="s">
        <v>101</v>
      </c>
      <c r="AH3" s="24" t="s">
        <v>102</v>
      </c>
      <c r="AI3" s="24" t="s">
        <v>103</v>
      </c>
      <c r="AJ3" s="24" t="s">
        <v>104</v>
      </c>
      <c r="AK3" s="24" t="s">
        <v>105</v>
      </c>
      <c r="AL3" s="24" t="s">
        <v>106</v>
      </c>
      <c r="AM3" s="24" t="s">
        <v>107</v>
      </c>
      <c r="AN3" s="24" t="s">
        <v>108</v>
      </c>
      <c r="AO3" s="24" t="s">
        <v>109</v>
      </c>
      <c r="AP3" s="24" t="s">
        <v>110</v>
      </c>
      <c r="AQ3" s="24" t="s">
        <v>111</v>
      </c>
      <c r="AR3" s="24" t="s">
        <v>163</v>
      </c>
      <c r="AS3" s="24" t="s">
        <v>164</v>
      </c>
      <c r="AT3" s="24" t="s">
        <v>165</v>
      </c>
      <c r="AU3" s="24" t="s">
        <v>166</v>
      </c>
      <c r="AV3" s="24" t="s">
        <v>167</v>
      </c>
      <c r="AW3" s="24" t="s">
        <v>168</v>
      </c>
      <c r="AX3" s="24" t="s">
        <v>169</v>
      </c>
      <c r="AY3" s="24" t="s">
        <v>170</v>
      </c>
      <c r="AZ3" s="24" t="s">
        <v>112</v>
      </c>
      <c r="BA3" s="24" t="s">
        <v>113</v>
      </c>
      <c r="BB3" s="24" t="s">
        <v>114</v>
      </c>
      <c r="BC3" s="24" t="s">
        <v>115</v>
      </c>
      <c r="BD3" s="24" t="s">
        <v>116</v>
      </c>
      <c r="BE3" s="24" t="s">
        <v>117</v>
      </c>
      <c r="BF3" s="24" t="s">
        <v>118</v>
      </c>
      <c r="BG3" s="24" t="s">
        <v>119</v>
      </c>
      <c r="BH3" s="24" t="s">
        <v>120</v>
      </c>
      <c r="BI3" s="24" t="s">
        <v>121</v>
      </c>
      <c r="BJ3" s="24" t="s">
        <v>122</v>
      </c>
      <c r="BK3" s="24" t="s">
        <v>123</v>
      </c>
      <c r="BL3" s="24" t="s">
        <v>124</v>
      </c>
      <c r="BM3" s="24" t="s">
        <v>125</v>
      </c>
      <c r="BN3" s="24" t="s">
        <v>126</v>
      </c>
      <c r="BO3" s="24" t="s">
        <v>127</v>
      </c>
      <c r="BP3" s="24" t="s">
        <v>128</v>
      </c>
      <c r="BQ3" s="24" t="s">
        <v>129</v>
      </c>
      <c r="BR3" s="24" t="s">
        <v>130</v>
      </c>
      <c r="BS3" s="24" t="s">
        <v>131</v>
      </c>
      <c r="BT3" s="24" t="s">
        <v>132</v>
      </c>
      <c r="BU3" s="24" t="s">
        <v>133</v>
      </c>
      <c r="BV3" s="24" t="s">
        <v>134</v>
      </c>
      <c r="BW3" s="24" t="s">
        <v>135</v>
      </c>
      <c r="BX3" s="24" t="s">
        <v>136</v>
      </c>
      <c r="BY3" s="24" t="s">
        <v>137</v>
      </c>
      <c r="BZ3" s="24" t="s">
        <v>138</v>
      </c>
      <c r="CA3" s="24" t="s">
        <v>139</v>
      </c>
      <c r="CB3" s="24" t="s">
        <v>140</v>
      </c>
      <c r="CC3" s="24" t="s">
        <v>141</v>
      </c>
      <c r="CD3" s="24" t="s">
        <v>142</v>
      </c>
      <c r="CE3" s="24" t="s">
        <v>143</v>
      </c>
      <c r="CF3" s="24" t="s">
        <v>171</v>
      </c>
      <c r="CG3" s="24" t="s">
        <v>172</v>
      </c>
      <c r="CH3" s="24" t="s">
        <v>173</v>
      </c>
      <c r="CI3" s="24" t="s">
        <v>174</v>
      </c>
      <c r="CJ3" s="24" t="s">
        <v>175</v>
      </c>
      <c r="CK3" s="24" t="s">
        <v>176</v>
      </c>
      <c r="CL3" s="24" t="s">
        <v>177</v>
      </c>
      <c r="CM3" s="24" t="s">
        <v>178</v>
      </c>
    </row>
    <row r="4" spans="1:92" x14ac:dyDescent="0.55000000000000004">
      <c r="A4" s="5"/>
      <c r="B4" s="6" t="s">
        <v>144</v>
      </c>
      <c r="C4" s="6" t="s">
        <v>145</v>
      </c>
      <c r="D4" s="6" t="s">
        <v>146</v>
      </c>
      <c r="E4" s="6" t="s">
        <v>146</v>
      </c>
      <c r="F4" s="6" t="s">
        <v>146</v>
      </c>
      <c r="G4" s="6" t="s">
        <v>147</v>
      </c>
      <c r="H4" s="6" t="s">
        <v>146</v>
      </c>
      <c r="I4" s="6" t="s">
        <v>146</v>
      </c>
      <c r="J4" s="6" t="s">
        <v>146</v>
      </c>
      <c r="K4" s="6" t="s">
        <v>146</v>
      </c>
      <c r="L4" s="6" t="s">
        <v>147</v>
      </c>
      <c r="M4" s="6" t="s">
        <v>147</v>
      </c>
      <c r="N4" s="6" t="s">
        <v>147</v>
      </c>
      <c r="O4" s="6" t="s">
        <v>147</v>
      </c>
      <c r="P4" s="6" t="s">
        <v>147</v>
      </c>
      <c r="Q4" s="6" t="s">
        <v>147</v>
      </c>
      <c r="R4" s="6" t="s">
        <v>147</v>
      </c>
      <c r="S4" s="6" t="s">
        <v>147</v>
      </c>
      <c r="T4" s="6" t="s">
        <v>147</v>
      </c>
      <c r="U4" s="6" t="s">
        <v>147</v>
      </c>
      <c r="V4" s="6" t="s">
        <v>147</v>
      </c>
      <c r="W4" s="6" t="s">
        <v>147</v>
      </c>
      <c r="X4" s="6" t="s">
        <v>147</v>
      </c>
      <c r="Y4" s="6" t="s">
        <v>147</v>
      </c>
      <c r="Z4" s="6" t="s">
        <v>147</v>
      </c>
      <c r="AA4" s="6" t="s">
        <v>147</v>
      </c>
      <c r="AB4" s="6" t="s">
        <v>147</v>
      </c>
      <c r="AC4" s="6" t="s">
        <v>147</v>
      </c>
      <c r="AD4" s="6" t="s">
        <v>147</v>
      </c>
      <c r="AE4" s="6" t="s">
        <v>147</v>
      </c>
      <c r="AF4" s="6" t="s">
        <v>147</v>
      </c>
      <c r="AG4" s="6" t="s">
        <v>147</v>
      </c>
      <c r="AH4" s="6" t="s">
        <v>147</v>
      </c>
      <c r="AI4" s="6" t="s">
        <v>147</v>
      </c>
      <c r="AJ4" s="6" t="s">
        <v>147</v>
      </c>
      <c r="AK4" s="6" t="s">
        <v>147</v>
      </c>
      <c r="AL4" s="6" t="s">
        <v>147</v>
      </c>
      <c r="AM4" s="6" t="s">
        <v>147</v>
      </c>
      <c r="AN4" s="6" t="s">
        <v>147</v>
      </c>
      <c r="AO4" s="6" t="s">
        <v>147</v>
      </c>
      <c r="AP4" s="6" t="s">
        <v>147</v>
      </c>
      <c r="AQ4" s="6" t="s">
        <v>147</v>
      </c>
      <c r="AR4" s="6" t="s">
        <v>147</v>
      </c>
      <c r="AS4" s="6" t="s">
        <v>147</v>
      </c>
      <c r="AT4" s="6" t="s">
        <v>147</v>
      </c>
      <c r="AU4" s="6" t="s">
        <v>147</v>
      </c>
      <c r="AV4" s="6" t="s">
        <v>147</v>
      </c>
      <c r="AW4" s="6" t="s">
        <v>147</v>
      </c>
      <c r="AX4" s="6" t="s">
        <v>147</v>
      </c>
      <c r="AY4" s="6" t="s">
        <v>147</v>
      </c>
      <c r="AZ4" s="6" t="s">
        <v>147</v>
      </c>
      <c r="BA4" s="6" t="s">
        <v>147</v>
      </c>
      <c r="BB4" s="6" t="s">
        <v>147</v>
      </c>
      <c r="BC4" s="6" t="s">
        <v>147</v>
      </c>
      <c r="BD4" s="6" t="s">
        <v>147</v>
      </c>
      <c r="BE4" s="6" t="s">
        <v>147</v>
      </c>
      <c r="BF4" s="6" t="s">
        <v>147</v>
      </c>
      <c r="BG4" s="6" t="s">
        <v>147</v>
      </c>
      <c r="BH4" s="6" t="s">
        <v>147</v>
      </c>
      <c r="BI4" s="6" t="s">
        <v>147</v>
      </c>
      <c r="BJ4" s="6" t="s">
        <v>147</v>
      </c>
      <c r="BK4" s="6" t="s">
        <v>147</v>
      </c>
      <c r="BL4" s="6" t="s">
        <v>147</v>
      </c>
      <c r="BM4" s="6" t="s">
        <v>147</v>
      </c>
      <c r="BN4" s="6" t="s">
        <v>147</v>
      </c>
      <c r="BO4" s="6" t="s">
        <v>147</v>
      </c>
      <c r="BP4" s="6" t="s">
        <v>147</v>
      </c>
      <c r="BQ4" s="6" t="s">
        <v>147</v>
      </c>
      <c r="BR4" s="6" t="s">
        <v>147</v>
      </c>
      <c r="BS4" s="6" t="s">
        <v>147</v>
      </c>
      <c r="BT4" s="6" t="s">
        <v>147</v>
      </c>
      <c r="BU4" s="6" t="s">
        <v>147</v>
      </c>
      <c r="BV4" s="6" t="s">
        <v>147</v>
      </c>
      <c r="BW4" s="6" t="s">
        <v>147</v>
      </c>
      <c r="BX4" s="6" t="s">
        <v>147</v>
      </c>
      <c r="BY4" s="6" t="s">
        <v>147</v>
      </c>
      <c r="BZ4" s="6" t="s">
        <v>147</v>
      </c>
      <c r="CA4" s="6" t="s">
        <v>147</v>
      </c>
      <c r="CB4" s="6" t="s">
        <v>147</v>
      </c>
      <c r="CC4" s="6" t="s">
        <v>147</v>
      </c>
      <c r="CD4" s="6" t="s">
        <v>147</v>
      </c>
      <c r="CE4" s="6" t="s">
        <v>147</v>
      </c>
      <c r="CF4" s="6" t="s">
        <v>147</v>
      </c>
      <c r="CG4" s="6" t="s">
        <v>147</v>
      </c>
      <c r="CH4" s="6" t="s">
        <v>147</v>
      </c>
      <c r="CI4" s="6" t="s">
        <v>147</v>
      </c>
      <c r="CJ4" s="6" t="s">
        <v>147</v>
      </c>
      <c r="CK4" s="6" t="s">
        <v>147</v>
      </c>
      <c r="CL4" s="6" t="s">
        <v>147</v>
      </c>
      <c r="CM4" s="6" t="s">
        <v>147</v>
      </c>
    </row>
    <row r="5" spans="1:92" s="1" customFormat="1" x14ac:dyDescent="0.55000000000000004">
      <c r="A5" s="23"/>
      <c r="B5" s="7" t="str">
        <f>IF(COUNTIF(転記作業用!A5:D5,"&lt;&gt;0")&gt;1,"",IF(転記作業用!E5=0,"-",転記作業用!E5))</f>
        <v>-</v>
      </c>
      <c r="C5" s="7" t="str">
        <f>IF(COUNTIF(転記作業用!G5:J5,"&lt;&gt;0")&gt;1,"",IF(転記作業用!K5=0,"-",転記作業用!K5))</f>
        <v>-</v>
      </c>
      <c r="D5" s="7" t="str">
        <f>IF(COUNTIF(転記作業用!M5:N5,"&lt;&gt;0")&gt;1,"",IF(転記作業用!O5=0,"-",転記作業用!O5))</f>
        <v>-</v>
      </c>
      <c r="E5" s="7" t="str">
        <f>IF(COUNTIF(転記作業用!Q5:R5,"&lt;&gt;0")&gt;1,"",IF(転記作業用!S5=0,"-",転記作業用!S5))</f>
        <v>-</v>
      </c>
      <c r="F5" s="7" t="str">
        <f>IF(COUNTIF(転記作業用!U5:AA5,"&lt;&gt;0")&gt;1,"",IF(転記作業用!AB5=0,"-",転記作業用!AB5))</f>
        <v>-</v>
      </c>
      <c r="G5" s="7" t="str">
        <f>IF(調査票!K28="","-",調査票!K28)</f>
        <v>-</v>
      </c>
      <c r="H5" s="7" t="str">
        <f>IF(COUNTIF(転記作業用!AE5:AF5,"&lt;&gt;0")&gt;1,"",IF(転記作業用!AG5=0,"-",転記作業用!AG5))</f>
        <v>-</v>
      </c>
      <c r="I5" s="7" t="str">
        <f>IF(H5=1,"*",IF(転記作業用!AQ5=0,"-",転記作業用!AQ5))</f>
        <v>-</v>
      </c>
      <c r="J5" s="7" t="str">
        <f>IF(OR(H5=1,I5=1,I5=2),"*",IF(転記作業用!AU5=0,"-",転記作業用!AU5))</f>
        <v>-</v>
      </c>
      <c r="K5" s="7" t="str">
        <f>IF(OR(H5=1,I5=1,I5=2),"*",IF(転記作業用!AY5=0,"-",転記作業用!AY5))</f>
        <v>-</v>
      </c>
      <c r="L5" s="7" t="str">
        <f>IF(AND(調査票!$Q$95="",調査票!E71=""),"-",調査票!E71)</f>
        <v>-</v>
      </c>
      <c r="M5" s="7" t="str">
        <f>IF(AND(調査票!$Q$95="",調査票!E72=""),"-",調査票!E72)</f>
        <v>-</v>
      </c>
      <c r="N5" s="7" t="str">
        <f>IF(AND(調査票!$Q$95="",調査票!E73=""),"-",調査票!E73)</f>
        <v>-</v>
      </c>
      <c r="O5" s="7" t="str">
        <f>IF(AND(調査票!$Q$95="",調査票!E74=""),"-",調査票!E74)</f>
        <v>-</v>
      </c>
      <c r="P5" s="7" t="str">
        <f>IF(AND(調査票!$Q$95="",調査票!E75=""),"-",調査票!E75)</f>
        <v>-</v>
      </c>
      <c r="Q5" s="7" t="str">
        <f>IF(AND(調査票!$Q$95="",調査票!E76=""),"-",調査票!E76)</f>
        <v>-</v>
      </c>
      <c r="R5" s="7" t="str">
        <f>IF(AND(調査票!$Q$95="",調査票!E77=""),"-",調査票!E77)</f>
        <v>-</v>
      </c>
      <c r="S5" s="7">
        <f>調査票!E78</f>
        <v>0</v>
      </c>
      <c r="T5" s="7" t="str">
        <f>IF(AND(調査票!$Q$95="",調査票!H71=""),"-",調査票!H71)</f>
        <v>-</v>
      </c>
      <c r="U5" s="7" t="str">
        <f>IF(AND(調査票!$Q$95="",調査票!H72=""),"-",調査票!H72)</f>
        <v>-</v>
      </c>
      <c r="V5" s="7" t="str">
        <f>IF(AND(調査票!$Q$95="",調査票!H73=""),"-",調査票!H73)</f>
        <v>-</v>
      </c>
      <c r="W5" s="7" t="str">
        <f>IF(AND(調査票!$Q$95="",調査票!H74=""),"-",調査票!H74)</f>
        <v>-</v>
      </c>
      <c r="X5" s="7" t="str">
        <f>IF(AND(調査票!$Q$95="",調査票!H75=""),"-",調査票!H75)</f>
        <v>-</v>
      </c>
      <c r="Y5" s="7" t="str">
        <f>IF(AND(調査票!$Q$95="",調査票!H76=""),"-",調査票!H76)</f>
        <v>-</v>
      </c>
      <c r="Z5" s="7" t="str">
        <f>IF(AND(調査票!$Q$95="",調査票!H77=""),"-",調査票!H77)</f>
        <v>-</v>
      </c>
      <c r="AA5" s="7">
        <f>調査票!H78</f>
        <v>0</v>
      </c>
      <c r="AB5" s="7" t="str">
        <f>IF(AND(調査票!$Q$95="",調査票!K71=""),"-",調査票!K71)</f>
        <v>-</v>
      </c>
      <c r="AC5" s="7" t="str">
        <f>IF(AND(調査票!$Q$95="",調査票!K72=""),"-",調査票!K72)</f>
        <v>-</v>
      </c>
      <c r="AD5" s="7" t="str">
        <f>IF(AND(調査票!$Q$95="",調査票!K73=""),"-",調査票!K73)</f>
        <v>-</v>
      </c>
      <c r="AE5" s="7" t="str">
        <f>IF(AND(調査票!$Q$95="",調査票!K74=""),"-",調査票!K74)</f>
        <v>-</v>
      </c>
      <c r="AF5" s="7" t="str">
        <f>IF(AND(調査票!$Q$95="",調査票!K75=""),"-",調査票!K75)</f>
        <v>-</v>
      </c>
      <c r="AG5" s="7" t="str">
        <f>IF(AND(調査票!$Q$95="",調査票!K76=""),"-",調査票!K76)</f>
        <v>-</v>
      </c>
      <c r="AH5" s="7" t="str">
        <f>IF(AND(調査票!$Q$95="",調査票!K77=""),"-",調査票!K77)</f>
        <v>-</v>
      </c>
      <c r="AI5" s="7" t="str">
        <f>IF(調査票!$Q$95="","-",調査票!K78)</f>
        <v>-</v>
      </c>
      <c r="AJ5" s="7" t="str">
        <f>IF(AND(調査票!$Q$95="",調査票!N71=""),"-",調査票!N71)</f>
        <v>-</v>
      </c>
      <c r="AK5" s="7" t="str">
        <f>IF(AND(調査票!$Q$95="",調査票!N72=""),"-",調査票!N72)</f>
        <v>-</v>
      </c>
      <c r="AL5" s="7" t="str">
        <f>IF(AND(調査票!$Q$95="",調査票!N73=""),"-",調査票!N73)</f>
        <v>-</v>
      </c>
      <c r="AM5" s="7" t="str">
        <f>IF(AND(調査票!$Q$95="",調査票!N74=""),"-",調査票!N74)</f>
        <v>-</v>
      </c>
      <c r="AN5" s="7" t="str">
        <f>IF(AND(調査票!$Q$95="",調査票!N75=""),"-",調査票!N75)</f>
        <v>-</v>
      </c>
      <c r="AO5" s="7" t="str">
        <f>IF(AND(調査票!$Q$95="",調査票!N76=""),"-",調査票!N76)</f>
        <v>-</v>
      </c>
      <c r="AP5" s="7" t="str">
        <f>IF(AND(調査票!$Q$95="",調査票!N77=""),"-",調査票!N77)</f>
        <v>-</v>
      </c>
      <c r="AQ5" s="7" t="str">
        <f>IF(調査票!$Q$95="","-",調査票!N78)</f>
        <v>-</v>
      </c>
      <c r="AR5" s="7" t="str">
        <f>IF(AND(調査票!$Q$95="",調査票!Q71=""),"-",調査票!Q71)</f>
        <v>-</v>
      </c>
      <c r="AS5" s="7" t="str">
        <f>IF(AND(調査票!$Q$95="",調査票!Q72=""),"-",調査票!Q72)</f>
        <v>-</v>
      </c>
      <c r="AT5" s="7" t="str">
        <f>IF(AND(調査票!$Q$95="",調査票!Q73=""),"-",調査票!Q73)</f>
        <v>-</v>
      </c>
      <c r="AU5" s="7" t="str">
        <f>IF(AND(調査票!$Q$95="",調査票!Q74=""),"-",調査票!Q74)</f>
        <v>-</v>
      </c>
      <c r="AV5" s="7" t="str">
        <f>IF(AND(調査票!$Q$95="",調査票!Q75=""),"-",調査票!Q75)</f>
        <v>-</v>
      </c>
      <c r="AW5" s="7" t="str">
        <f>IF(AND(調査票!$Q$95="",調査票!Q76=""),"-",調査票!Q76)</f>
        <v>-</v>
      </c>
      <c r="AX5" s="7" t="str">
        <f>IF(AND(調査票!$Q$95="",調査票!Q77=""),"-",調査票!Q77)</f>
        <v>-</v>
      </c>
      <c r="AY5" s="7" t="str">
        <f>IF(調査票!$Q$95="","-",調査票!Q78)</f>
        <v>-</v>
      </c>
      <c r="AZ5" s="7" t="str">
        <f>IF(AND(調査票!$Q$95="",調査票!E85=""),"-",調査票!E85)</f>
        <v>-</v>
      </c>
      <c r="BA5" s="7" t="str">
        <f>IF(AND(調査票!$Q$95="",調査票!E86=""),"-",調査票!E86)</f>
        <v>-</v>
      </c>
      <c r="BB5" s="7" t="str">
        <f>IF(AND(調査票!$Q$95="",調査票!E87=""),"-",調査票!E87)</f>
        <v>-</v>
      </c>
      <c r="BC5" s="7" t="str">
        <f>IF(AND(調査票!$Q$95="",調査票!E88=""),"-",調査票!E88)</f>
        <v>-</v>
      </c>
      <c r="BD5" s="7" t="str">
        <f>IF(AND(調査票!$Q$95="",調査票!E89=""),"-",調査票!E89)</f>
        <v>-</v>
      </c>
      <c r="BE5" s="7" t="str">
        <f>IF(AND(調査票!$Q$95="",調査票!E90=""),"-",調査票!E90)</f>
        <v>-</v>
      </c>
      <c r="BF5" s="7" t="str">
        <f>IF(AND(調査票!$Q$95="",調査票!E91=""),"-",調査票!E91)</f>
        <v>-</v>
      </c>
      <c r="BG5" s="7" t="str">
        <f>IF(調査票!$Q$95="","-",調査票!E92)</f>
        <v>-</v>
      </c>
      <c r="BH5" s="7" t="str">
        <f>IF(AND(調査票!$Q$95="",調査票!H85=""),"-",調査票!H85)</f>
        <v>-</v>
      </c>
      <c r="BI5" s="7" t="str">
        <f>IF(AND(調査票!$Q$95="",調査票!H86=""),"-",調査票!H86)</f>
        <v>-</v>
      </c>
      <c r="BJ5" s="7" t="str">
        <f>IF(AND(調査票!$Q$95="",調査票!H87=""),"-",調査票!H87)</f>
        <v>-</v>
      </c>
      <c r="BK5" s="7" t="str">
        <f>IF(AND(調査票!$Q$95="",調査票!H88=""),"-",調査票!H88)</f>
        <v>-</v>
      </c>
      <c r="BL5" s="7" t="str">
        <f>IF(AND(調査票!$Q$95="",調査票!H89=""),"-",調査票!H89)</f>
        <v>-</v>
      </c>
      <c r="BM5" s="7" t="str">
        <f>IF(AND(調査票!$Q$95="",調査票!H90=""),"-",調査票!H90)</f>
        <v>-</v>
      </c>
      <c r="BN5" s="7" t="str">
        <f>IF(AND(調査票!$Q$95="",調査票!H91=""),"-",調査票!H91)</f>
        <v>-</v>
      </c>
      <c r="BO5" s="7" t="str">
        <f>IF(調査票!$Q$95="","-",調査票!H92)</f>
        <v>-</v>
      </c>
      <c r="BP5" s="7" t="str">
        <f>IF(AND(調査票!$Q$95="",調査票!K85=""),"-",調査票!K85)</f>
        <v>-</v>
      </c>
      <c r="BQ5" s="7" t="str">
        <f>IF(AND(調査票!$Q$95="",調査票!K86=""),"-",調査票!K86)</f>
        <v>-</v>
      </c>
      <c r="BR5" s="7" t="str">
        <f>IF(AND(調査票!$Q$95="",調査票!K87=""),"-",調査票!K87)</f>
        <v>-</v>
      </c>
      <c r="BS5" s="7" t="str">
        <f>IF(AND(調査票!$Q$95="",調査票!K88=""),"-",調査票!K88)</f>
        <v>-</v>
      </c>
      <c r="BT5" s="7" t="str">
        <f>IF(AND(調査票!$Q$95="",調査票!K89=""),"-",調査票!K89)</f>
        <v>-</v>
      </c>
      <c r="BU5" s="7" t="str">
        <f>IF(AND(調査票!$Q$95="",調査票!K90=""),"-",調査票!K90)</f>
        <v>-</v>
      </c>
      <c r="BV5" s="7" t="str">
        <f>IF(AND(調査票!$Q$95="",調査票!K91=""),"-",調査票!K91)</f>
        <v>-</v>
      </c>
      <c r="BW5" s="7" t="str">
        <f>IF(調査票!$Q$95="","-",調査票!K92)</f>
        <v>-</v>
      </c>
      <c r="BX5" s="7" t="str">
        <f>IF(AND(調査票!$Q$95="",調査票!N85=""),"-",調査票!N85)</f>
        <v>-</v>
      </c>
      <c r="BY5" s="7" t="str">
        <f>IF(AND(調査票!$Q$95="",調査票!N86=""),"-",調査票!N86)</f>
        <v>-</v>
      </c>
      <c r="BZ5" s="7" t="str">
        <f>IF(AND(調査票!$Q$95="",調査票!N87=""),"-",調査票!N87)</f>
        <v>-</v>
      </c>
      <c r="CA5" s="7" t="str">
        <f>IF(AND(調査票!$Q$95="",調査票!N88=""),"-",調査票!N88)</f>
        <v>-</v>
      </c>
      <c r="CB5" s="7" t="str">
        <f>IF(AND(調査票!$Q$95="",調査票!N89=""),"-",調査票!N89)</f>
        <v>-</v>
      </c>
      <c r="CC5" s="7" t="str">
        <f>IF(AND(調査票!$Q$95="",調査票!N90=""),"-",調査票!N90)</f>
        <v>-</v>
      </c>
      <c r="CD5" s="7" t="str">
        <f>IF(AND(調査票!$Q$95="",調査票!N91=""),"-",調査票!N91)</f>
        <v>-</v>
      </c>
      <c r="CE5" s="7" t="str">
        <f>IF(調査票!$Q$95="","-",調査票!N92)</f>
        <v>-</v>
      </c>
      <c r="CF5" s="7" t="str">
        <f>IF(AND(調査票!$Q$95="",調査票!Q85=""),"-",調査票!Q85)</f>
        <v>-</v>
      </c>
      <c r="CG5" s="7" t="str">
        <f>IF(AND(調査票!$Q$95="",調査票!Q86=""),"-",調査票!Q86)</f>
        <v>-</v>
      </c>
      <c r="CH5" s="7" t="str">
        <f>IF(AND(調査票!$Q$95="",調査票!Q87=""),"-",調査票!Q87)</f>
        <v>-</v>
      </c>
      <c r="CI5" s="7" t="str">
        <f>IF(AND(調査票!$Q$95="",調査票!Q88=""),"-",調査票!Q88)</f>
        <v>-</v>
      </c>
      <c r="CJ5" s="7" t="str">
        <f>IF(AND(調査票!$Q$95="",調査票!Q89=""),"-",調査票!Q89)</f>
        <v>-</v>
      </c>
      <c r="CK5" s="7" t="str">
        <f>IF(AND(調査票!$Q$95="",調査票!Q90=""),"-",調査票!Q90)</f>
        <v>-</v>
      </c>
      <c r="CL5" s="7" t="str">
        <f>IF(AND(調査票!$Q$95="",調査票!Q91=""),"-",調査票!Q91)</f>
        <v>-</v>
      </c>
      <c r="CM5" s="7" t="str">
        <f>IF(調査票!$Q$95="","-",調査票!Q92)</f>
        <v>-</v>
      </c>
      <c r="CN5" s="28" t="str">
        <f>IF(OR(転記作業用!F5=1,転記作業用!L5=1,転記作業用!P5=1,転記作業用!T5=1,転記作業用!AC5=1,転記作業用!AH5=1,転記作業用!AR5=1,転記作業用!AV5=1,転記作業用!AZ5=1,転記作業用!EC5=1),"回答エラーがあります。調査票シートを確認してください。","")</f>
        <v/>
      </c>
    </row>
    <row r="6" spans="1:92" x14ac:dyDescent="0.55000000000000004">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7"/>
    </row>
    <row r="7" spans="1:92" x14ac:dyDescent="0.55000000000000004">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row>
    <row r="8" spans="1:92" x14ac:dyDescent="0.55000000000000004">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row>
    <row r="9" spans="1:92" x14ac:dyDescent="0.55000000000000004">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row>
    <row r="10" spans="1:92" x14ac:dyDescent="0.55000000000000004">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row>
    <row r="11" spans="1:92" x14ac:dyDescent="0.55000000000000004">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row>
    <row r="12" spans="1:92" x14ac:dyDescent="0.55000000000000004">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row>
    <row r="13" spans="1:92" x14ac:dyDescent="0.55000000000000004">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c r="CJ13" s="23"/>
      <c r="CK13" s="23"/>
      <c r="CL13" s="23"/>
      <c r="CM13" s="23"/>
    </row>
  </sheetData>
  <sheetProtection sheet="1" objects="1" scenarios="1"/>
  <phoneticPr fontId="1"/>
  <conditionalFormatting sqref="CN5">
    <cfRule type="containsText" dxfId="0" priority="1" operator="containsText" text="エラー">
      <formula>NOT(ISERROR(SEARCH("エラー",CN5)))</formula>
    </cfRule>
  </conditionalFormatting>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C5"/>
  <sheetViews>
    <sheetView workbookViewId="0">
      <selection activeCell="A5" sqref="A5"/>
    </sheetView>
  </sheetViews>
  <sheetFormatPr defaultRowHeight="18" x14ac:dyDescent="0.55000000000000004"/>
  <sheetData>
    <row r="1" spans="1:133" x14ac:dyDescent="0.55000000000000004">
      <c r="A1" s="2" t="s">
        <v>179</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row>
    <row r="2" spans="1:133" x14ac:dyDescent="0.55000000000000004">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row>
    <row r="3" spans="1:133" ht="115.5" x14ac:dyDescent="0.55000000000000004">
      <c r="A3" s="4" t="s">
        <v>70</v>
      </c>
      <c r="B3" s="4"/>
      <c r="C3" s="4"/>
      <c r="D3" s="4"/>
      <c r="E3" s="21" t="s">
        <v>154</v>
      </c>
      <c r="F3" s="25" t="s">
        <v>180</v>
      </c>
      <c r="G3" s="4" t="s">
        <v>71</v>
      </c>
      <c r="H3" s="4"/>
      <c r="I3" s="4"/>
      <c r="J3" s="4"/>
      <c r="K3" s="21" t="s">
        <v>154</v>
      </c>
      <c r="L3" s="25" t="s">
        <v>180</v>
      </c>
      <c r="M3" s="4" t="s">
        <v>72</v>
      </c>
      <c r="N3" s="4"/>
      <c r="O3" s="21" t="s">
        <v>154</v>
      </c>
      <c r="P3" s="25" t="s">
        <v>180</v>
      </c>
      <c r="Q3" s="4" t="s">
        <v>73</v>
      </c>
      <c r="R3" s="4"/>
      <c r="S3" s="21" t="s">
        <v>154</v>
      </c>
      <c r="T3" s="25" t="s">
        <v>180</v>
      </c>
      <c r="U3" s="4" t="s">
        <v>74</v>
      </c>
      <c r="V3" s="4"/>
      <c r="W3" s="4"/>
      <c r="X3" s="4"/>
      <c r="Y3" s="4"/>
      <c r="Z3" s="4"/>
      <c r="AA3" s="4"/>
      <c r="AB3" s="21" t="s">
        <v>154</v>
      </c>
      <c r="AC3" s="25" t="s">
        <v>180</v>
      </c>
      <c r="AD3" s="4" t="s">
        <v>75</v>
      </c>
      <c r="AE3" s="4" t="s">
        <v>76</v>
      </c>
      <c r="AF3" s="4"/>
      <c r="AG3" s="21" t="s">
        <v>154</v>
      </c>
      <c r="AH3" s="25" t="s">
        <v>180</v>
      </c>
      <c r="AI3" s="4" t="s">
        <v>77</v>
      </c>
      <c r="AJ3" s="4"/>
      <c r="AK3" s="4"/>
      <c r="AL3" s="4"/>
      <c r="AM3" s="4"/>
      <c r="AN3" s="4"/>
      <c r="AO3" s="4"/>
      <c r="AP3" s="4"/>
      <c r="AQ3" s="21" t="s">
        <v>154</v>
      </c>
      <c r="AR3" s="25" t="s">
        <v>180</v>
      </c>
      <c r="AS3" s="4" t="s">
        <v>78</v>
      </c>
      <c r="AT3" s="4"/>
      <c r="AU3" s="21" t="s">
        <v>154</v>
      </c>
      <c r="AV3" s="25" t="s">
        <v>180</v>
      </c>
      <c r="AW3" s="4" t="s">
        <v>79</v>
      </c>
      <c r="AX3" s="4"/>
      <c r="AY3" s="21" t="s">
        <v>154</v>
      </c>
      <c r="AZ3" s="25" t="s">
        <v>180</v>
      </c>
      <c r="BA3" s="4" t="s">
        <v>80</v>
      </c>
      <c r="BB3" s="4" t="s">
        <v>81</v>
      </c>
      <c r="BC3" s="4" t="s">
        <v>82</v>
      </c>
      <c r="BD3" s="4" t="s">
        <v>83</v>
      </c>
      <c r="BE3" s="4" t="s">
        <v>84</v>
      </c>
      <c r="BF3" s="4" t="s">
        <v>85</v>
      </c>
      <c r="BG3" s="4" t="s">
        <v>86</v>
      </c>
      <c r="BH3" s="4" t="s">
        <v>87</v>
      </c>
      <c r="BI3" s="4" t="s">
        <v>88</v>
      </c>
      <c r="BJ3" s="4" t="s">
        <v>89</v>
      </c>
      <c r="BK3" s="4" t="s">
        <v>90</v>
      </c>
      <c r="BL3" s="4" t="s">
        <v>91</v>
      </c>
      <c r="BM3" s="4" t="s">
        <v>92</v>
      </c>
      <c r="BN3" s="4" t="s">
        <v>93</v>
      </c>
      <c r="BO3" s="4" t="s">
        <v>94</v>
      </c>
      <c r="BP3" s="4" t="s">
        <v>95</v>
      </c>
      <c r="BQ3" s="4" t="s">
        <v>96</v>
      </c>
      <c r="BR3" s="4" t="s">
        <v>97</v>
      </c>
      <c r="BS3" s="4" t="s">
        <v>98</v>
      </c>
      <c r="BT3" s="4" t="s">
        <v>99</v>
      </c>
      <c r="BU3" s="4" t="s">
        <v>100</v>
      </c>
      <c r="BV3" s="4" t="s">
        <v>101</v>
      </c>
      <c r="BW3" s="4" t="s">
        <v>102</v>
      </c>
      <c r="BX3" s="4" t="s">
        <v>103</v>
      </c>
      <c r="BY3" s="24" t="s">
        <v>104</v>
      </c>
      <c r="BZ3" s="24" t="s">
        <v>105</v>
      </c>
      <c r="CA3" s="24" t="s">
        <v>106</v>
      </c>
      <c r="CB3" s="24" t="s">
        <v>107</v>
      </c>
      <c r="CC3" s="24" t="s">
        <v>108</v>
      </c>
      <c r="CD3" s="24" t="s">
        <v>109</v>
      </c>
      <c r="CE3" s="24" t="s">
        <v>110</v>
      </c>
      <c r="CF3" s="24" t="s">
        <v>111</v>
      </c>
      <c r="CG3" s="24" t="s">
        <v>163</v>
      </c>
      <c r="CH3" s="24" t="s">
        <v>164</v>
      </c>
      <c r="CI3" s="24" t="s">
        <v>165</v>
      </c>
      <c r="CJ3" s="24" t="s">
        <v>166</v>
      </c>
      <c r="CK3" s="24" t="s">
        <v>167</v>
      </c>
      <c r="CL3" s="24" t="s">
        <v>168</v>
      </c>
      <c r="CM3" s="24" t="s">
        <v>169</v>
      </c>
      <c r="CN3" s="24" t="s">
        <v>170</v>
      </c>
      <c r="CO3" s="24" t="s">
        <v>112</v>
      </c>
      <c r="CP3" s="24" t="s">
        <v>113</v>
      </c>
      <c r="CQ3" s="24" t="s">
        <v>114</v>
      </c>
      <c r="CR3" s="24" t="s">
        <v>115</v>
      </c>
      <c r="CS3" s="24" t="s">
        <v>116</v>
      </c>
      <c r="CT3" s="24" t="s">
        <v>117</v>
      </c>
      <c r="CU3" s="24" t="s">
        <v>118</v>
      </c>
      <c r="CV3" s="24" t="s">
        <v>119</v>
      </c>
      <c r="CW3" s="24" t="s">
        <v>120</v>
      </c>
      <c r="CX3" s="24" t="s">
        <v>121</v>
      </c>
      <c r="CY3" s="24" t="s">
        <v>122</v>
      </c>
      <c r="CZ3" s="24" t="s">
        <v>123</v>
      </c>
      <c r="DA3" s="24" t="s">
        <v>124</v>
      </c>
      <c r="DB3" s="24" t="s">
        <v>125</v>
      </c>
      <c r="DC3" s="24" t="s">
        <v>126</v>
      </c>
      <c r="DD3" s="24" t="s">
        <v>127</v>
      </c>
      <c r="DE3" s="24" t="s">
        <v>128</v>
      </c>
      <c r="DF3" s="24" t="s">
        <v>129</v>
      </c>
      <c r="DG3" s="24" t="s">
        <v>130</v>
      </c>
      <c r="DH3" s="24" t="s">
        <v>131</v>
      </c>
      <c r="DI3" s="24" t="s">
        <v>132</v>
      </c>
      <c r="DJ3" s="24" t="s">
        <v>133</v>
      </c>
      <c r="DK3" s="24" t="s">
        <v>134</v>
      </c>
      <c r="DL3" s="24" t="s">
        <v>135</v>
      </c>
      <c r="DM3" s="24" t="s">
        <v>136</v>
      </c>
      <c r="DN3" s="24" t="s">
        <v>137</v>
      </c>
      <c r="DO3" s="24" t="s">
        <v>138</v>
      </c>
      <c r="DP3" s="24" t="s">
        <v>139</v>
      </c>
      <c r="DQ3" s="24" t="s">
        <v>140</v>
      </c>
      <c r="DR3" s="24" t="s">
        <v>141</v>
      </c>
      <c r="DS3" s="24" t="s">
        <v>142</v>
      </c>
      <c r="DT3" s="24" t="s">
        <v>143</v>
      </c>
      <c r="DU3" s="24" t="s">
        <v>171</v>
      </c>
      <c r="DV3" s="24" t="s">
        <v>172</v>
      </c>
      <c r="DW3" s="24" t="s">
        <v>173</v>
      </c>
      <c r="DX3" s="24" t="s">
        <v>174</v>
      </c>
      <c r="DY3" s="24" t="s">
        <v>175</v>
      </c>
      <c r="DZ3" s="24" t="s">
        <v>176</v>
      </c>
      <c r="EA3" s="24" t="s">
        <v>177</v>
      </c>
      <c r="EB3" s="24" t="s">
        <v>178</v>
      </c>
      <c r="EC3" s="25" t="s">
        <v>180</v>
      </c>
    </row>
    <row r="4" spans="1:133" ht="33" x14ac:dyDescent="0.55000000000000004">
      <c r="A4" s="6" t="s">
        <v>187</v>
      </c>
      <c r="B4" s="6" t="s">
        <v>188</v>
      </c>
      <c r="C4" s="6" t="s">
        <v>189</v>
      </c>
      <c r="D4" s="19" t="s">
        <v>190</v>
      </c>
      <c r="E4" s="20" t="s">
        <v>152</v>
      </c>
      <c r="F4" s="26"/>
      <c r="G4" s="6" t="s">
        <v>191</v>
      </c>
      <c r="H4" s="6" t="s">
        <v>192</v>
      </c>
      <c r="I4" s="6" t="s">
        <v>193</v>
      </c>
      <c r="J4" s="19" t="s">
        <v>194</v>
      </c>
      <c r="K4" s="20" t="s">
        <v>153</v>
      </c>
      <c r="L4" s="26"/>
      <c r="M4" s="6" t="s">
        <v>195</v>
      </c>
      <c r="N4" s="6" t="s">
        <v>196</v>
      </c>
      <c r="O4" s="20" t="s">
        <v>155</v>
      </c>
      <c r="P4" s="26"/>
      <c r="Q4" s="6" t="s">
        <v>197</v>
      </c>
      <c r="R4" s="6" t="s">
        <v>198</v>
      </c>
      <c r="S4" s="20" t="s">
        <v>156</v>
      </c>
      <c r="T4" s="26"/>
      <c r="U4" s="6" t="s">
        <v>199</v>
      </c>
      <c r="V4" s="6" t="s">
        <v>200</v>
      </c>
      <c r="W4" s="6" t="s">
        <v>201</v>
      </c>
      <c r="X4" s="6" t="s">
        <v>202</v>
      </c>
      <c r="Y4" s="6" t="s">
        <v>203</v>
      </c>
      <c r="Z4" s="6" t="s">
        <v>204</v>
      </c>
      <c r="AA4" s="6" t="s">
        <v>205</v>
      </c>
      <c r="AB4" s="20" t="s">
        <v>157</v>
      </c>
      <c r="AC4" s="26"/>
      <c r="AD4" s="6" t="s">
        <v>147</v>
      </c>
      <c r="AE4" s="6" t="s">
        <v>206</v>
      </c>
      <c r="AF4" s="6" t="s">
        <v>207</v>
      </c>
      <c r="AG4" s="20" t="s">
        <v>158</v>
      </c>
      <c r="AH4" s="26"/>
      <c r="AI4" s="19" t="s">
        <v>208</v>
      </c>
      <c r="AJ4" s="6" t="s">
        <v>209</v>
      </c>
      <c r="AK4" s="6" t="s">
        <v>210</v>
      </c>
      <c r="AL4" s="6" t="s">
        <v>211</v>
      </c>
      <c r="AM4" s="6" t="s">
        <v>212</v>
      </c>
      <c r="AN4" s="6" t="s">
        <v>213</v>
      </c>
      <c r="AO4" s="19" t="s">
        <v>214</v>
      </c>
      <c r="AP4" s="6" t="s">
        <v>215</v>
      </c>
      <c r="AQ4" s="22" t="s">
        <v>160</v>
      </c>
      <c r="AR4" s="26"/>
      <c r="AS4" s="6" t="s">
        <v>216</v>
      </c>
      <c r="AT4" s="6" t="s">
        <v>217</v>
      </c>
      <c r="AU4" s="22" t="s">
        <v>161</v>
      </c>
      <c r="AV4" s="26"/>
      <c r="AW4" s="6" t="s">
        <v>216</v>
      </c>
      <c r="AX4" s="6" t="s">
        <v>217</v>
      </c>
      <c r="AY4" s="22" t="s">
        <v>162</v>
      </c>
      <c r="AZ4" s="26"/>
      <c r="BA4" s="6" t="s">
        <v>147</v>
      </c>
      <c r="BB4" s="6" t="s">
        <v>147</v>
      </c>
      <c r="BC4" s="6" t="s">
        <v>147</v>
      </c>
      <c r="BD4" s="6" t="s">
        <v>147</v>
      </c>
      <c r="BE4" s="6" t="s">
        <v>147</v>
      </c>
      <c r="BF4" s="6" t="s">
        <v>147</v>
      </c>
      <c r="BG4" s="6" t="s">
        <v>147</v>
      </c>
      <c r="BH4" s="6" t="s">
        <v>147</v>
      </c>
      <c r="BI4" s="6" t="s">
        <v>147</v>
      </c>
      <c r="BJ4" s="6" t="s">
        <v>147</v>
      </c>
      <c r="BK4" s="6" t="s">
        <v>147</v>
      </c>
      <c r="BL4" s="6" t="s">
        <v>147</v>
      </c>
      <c r="BM4" s="6" t="s">
        <v>147</v>
      </c>
      <c r="BN4" s="6" t="s">
        <v>147</v>
      </c>
      <c r="BO4" s="6" t="s">
        <v>147</v>
      </c>
      <c r="BP4" s="6" t="s">
        <v>147</v>
      </c>
      <c r="BQ4" s="6" t="s">
        <v>147</v>
      </c>
      <c r="BR4" s="6" t="s">
        <v>147</v>
      </c>
      <c r="BS4" s="6" t="s">
        <v>147</v>
      </c>
      <c r="BT4" s="6" t="s">
        <v>147</v>
      </c>
      <c r="BU4" s="6" t="s">
        <v>147</v>
      </c>
      <c r="BV4" s="6" t="s">
        <v>147</v>
      </c>
      <c r="BW4" s="6" t="s">
        <v>147</v>
      </c>
      <c r="BX4" s="6" t="s">
        <v>147</v>
      </c>
      <c r="BY4" s="6" t="s">
        <v>147</v>
      </c>
      <c r="BZ4" s="6" t="s">
        <v>147</v>
      </c>
      <c r="CA4" s="6" t="s">
        <v>147</v>
      </c>
      <c r="CB4" s="6" t="s">
        <v>147</v>
      </c>
      <c r="CC4" s="6" t="s">
        <v>147</v>
      </c>
      <c r="CD4" s="6" t="s">
        <v>147</v>
      </c>
      <c r="CE4" s="6" t="s">
        <v>147</v>
      </c>
      <c r="CF4" s="6" t="s">
        <v>147</v>
      </c>
      <c r="CG4" s="6" t="s">
        <v>147</v>
      </c>
      <c r="CH4" s="6" t="s">
        <v>147</v>
      </c>
      <c r="CI4" s="6" t="s">
        <v>147</v>
      </c>
      <c r="CJ4" s="6" t="s">
        <v>147</v>
      </c>
      <c r="CK4" s="6" t="s">
        <v>147</v>
      </c>
      <c r="CL4" s="6" t="s">
        <v>147</v>
      </c>
      <c r="CM4" s="6" t="s">
        <v>147</v>
      </c>
      <c r="CN4" s="6" t="s">
        <v>147</v>
      </c>
      <c r="CO4" s="6" t="s">
        <v>147</v>
      </c>
      <c r="CP4" s="6" t="s">
        <v>147</v>
      </c>
      <c r="CQ4" s="6" t="s">
        <v>147</v>
      </c>
      <c r="CR4" s="6" t="s">
        <v>147</v>
      </c>
      <c r="CS4" s="6" t="s">
        <v>147</v>
      </c>
      <c r="CT4" s="6" t="s">
        <v>147</v>
      </c>
      <c r="CU4" s="6" t="s">
        <v>147</v>
      </c>
      <c r="CV4" s="6" t="s">
        <v>147</v>
      </c>
      <c r="CW4" s="6" t="s">
        <v>147</v>
      </c>
      <c r="CX4" s="6" t="s">
        <v>147</v>
      </c>
      <c r="CY4" s="6" t="s">
        <v>147</v>
      </c>
      <c r="CZ4" s="6" t="s">
        <v>147</v>
      </c>
      <c r="DA4" s="6" t="s">
        <v>147</v>
      </c>
      <c r="DB4" s="6" t="s">
        <v>147</v>
      </c>
      <c r="DC4" s="6" t="s">
        <v>147</v>
      </c>
      <c r="DD4" s="6" t="s">
        <v>147</v>
      </c>
      <c r="DE4" s="6" t="s">
        <v>147</v>
      </c>
      <c r="DF4" s="6" t="s">
        <v>147</v>
      </c>
      <c r="DG4" s="6" t="s">
        <v>147</v>
      </c>
      <c r="DH4" s="6" t="s">
        <v>147</v>
      </c>
      <c r="DI4" s="6" t="s">
        <v>147</v>
      </c>
      <c r="DJ4" s="6" t="s">
        <v>147</v>
      </c>
      <c r="DK4" s="6" t="s">
        <v>147</v>
      </c>
      <c r="DL4" s="6" t="s">
        <v>147</v>
      </c>
      <c r="DM4" s="6" t="s">
        <v>147</v>
      </c>
      <c r="DN4" s="6" t="s">
        <v>147</v>
      </c>
      <c r="DO4" s="6" t="s">
        <v>147</v>
      </c>
      <c r="DP4" s="6" t="s">
        <v>147</v>
      </c>
      <c r="DQ4" s="6" t="s">
        <v>147</v>
      </c>
      <c r="DR4" s="6" t="s">
        <v>147</v>
      </c>
      <c r="DS4" s="6" t="s">
        <v>147</v>
      </c>
      <c r="DT4" s="6" t="s">
        <v>147</v>
      </c>
      <c r="DU4" s="6" t="s">
        <v>147</v>
      </c>
      <c r="DV4" s="6" t="s">
        <v>147</v>
      </c>
      <c r="DW4" s="6" t="s">
        <v>147</v>
      </c>
      <c r="DX4" s="6" t="s">
        <v>147</v>
      </c>
      <c r="DY4" s="6" t="s">
        <v>147</v>
      </c>
      <c r="DZ4" s="6" t="s">
        <v>147</v>
      </c>
      <c r="EA4" s="6" t="s">
        <v>147</v>
      </c>
      <c r="EB4" s="6" t="s">
        <v>147</v>
      </c>
      <c r="EC4" s="26"/>
    </row>
    <row r="5" spans="1:133" s="1" customFormat="1" x14ac:dyDescent="0.55000000000000004">
      <c r="A5" s="7">
        <f>IF(調査票!C9="○",1,0)</f>
        <v>0</v>
      </c>
      <c r="B5" s="7">
        <f>IF(調査票!C10="○",2,0)</f>
        <v>0</v>
      </c>
      <c r="C5" s="7">
        <f>IF(調査票!C11="○",3,0)</f>
        <v>0</v>
      </c>
      <c r="D5" s="7">
        <f>IF(調査票!C12="○",4,0)</f>
        <v>0</v>
      </c>
      <c r="E5" s="7">
        <f>SUM(A5:D5)</f>
        <v>0</v>
      </c>
      <c r="F5" s="7">
        <f>IF(COUNTIF(A5:D5,"&gt;0")&gt;1,1,0)</f>
        <v>0</v>
      </c>
      <c r="G5" s="7">
        <f>IF(調査票!C16="○",1,0)</f>
        <v>0</v>
      </c>
      <c r="H5" s="7">
        <f>IF(調査票!C17="○",2,0)</f>
        <v>0</v>
      </c>
      <c r="I5" s="7">
        <f>IF(調査票!C18="○",3,0)</f>
        <v>0</v>
      </c>
      <c r="J5" s="7">
        <f>IF(調査票!C19="○",4,0)</f>
        <v>0</v>
      </c>
      <c r="K5" s="7">
        <f>SUM(G5:J5)</f>
        <v>0</v>
      </c>
      <c r="L5" s="7">
        <f>IF(COUNTIF(G5:J5,"&gt;0")&gt;1,1,0)</f>
        <v>0</v>
      </c>
      <c r="M5" s="7">
        <f>IF(調査票!I23="○",1,0)</f>
        <v>0</v>
      </c>
      <c r="N5" s="7">
        <f>IF(調査票!N23="○",2,0)</f>
        <v>0</v>
      </c>
      <c r="O5" s="7">
        <f>SUM(M5:N5)</f>
        <v>0</v>
      </c>
      <c r="P5" s="7">
        <f>IF(COUNTIF(M5:N5,"&gt;0")&gt;1,1,0)</f>
        <v>0</v>
      </c>
      <c r="Q5" s="7">
        <f>IF(調査票!I24="○",1,0)</f>
        <v>0</v>
      </c>
      <c r="R5" s="7">
        <f>IF(調査票!N24="○",2,0)</f>
        <v>0</v>
      </c>
      <c r="S5" s="7">
        <f>SUM(Q5:R5)</f>
        <v>0</v>
      </c>
      <c r="T5" s="7">
        <f>IF(COUNTIF(Q5:R5,"&gt;0")&gt;1,1,0)</f>
        <v>0</v>
      </c>
      <c r="U5" s="7">
        <f>IF(調査票!I25="○",1,0)</f>
        <v>0</v>
      </c>
      <c r="V5" s="7">
        <f>IF(調査票!L25="○",2,0)</f>
        <v>0</v>
      </c>
      <c r="W5" s="7">
        <f>IF(調査票!O25="○",3,0)</f>
        <v>0</v>
      </c>
      <c r="X5" s="7">
        <f>IF(調査票!I26="○",4,0)</f>
        <v>0</v>
      </c>
      <c r="Y5" s="7">
        <f>IF(調査票!L26="○",5,0)</f>
        <v>0</v>
      </c>
      <c r="Z5" s="7">
        <f>IF(調査票!O26="○",6,0)</f>
        <v>0</v>
      </c>
      <c r="AA5" s="7">
        <f>IF(調査票!I27="○",7,0)</f>
        <v>0</v>
      </c>
      <c r="AB5" s="7">
        <f>SUM(U5:AA5)</f>
        <v>0</v>
      </c>
      <c r="AC5" s="7">
        <f>IF(COUNTIF(U5:AA5,"&gt;0")&gt;1,1,0)</f>
        <v>0</v>
      </c>
      <c r="AD5" s="7">
        <f>調査票!K28</f>
        <v>0</v>
      </c>
      <c r="AE5" s="7">
        <f>IF(調査票!I29="○",1,0)</f>
        <v>0</v>
      </c>
      <c r="AF5" s="7">
        <f>IF(調査票!I30="○",2,0)</f>
        <v>0</v>
      </c>
      <c r="AG5" s="7">
        <f>SUM(AE5:AF5)</f>
        <v>0</v>
      </c>
      <c r="AH5" s="7">
        <f>IF(COUNTIF(AE5:AF5,"&gt;0")&gt;1,1,0)</f>
        <v>0</v>
      </c>
      <c r="AI5" s="7">
        <f>IF(調査票!C34="○",1,0)</f>
        <v>0</v>
      </c>
      <c r="AJ5" s="7">
        <f>IF(調査票!C35="○",2,0)</f>
        <v>0</v>
      </c>
      <c r="AK5" s="7">
        <f>IF(調査票!C36="○",3,0)</f>
        <v>0</v>
      </c>
      <c r="AL5" s="7">
        <f>IF(調査票!C37="○",4,0)</f>
        <v>0</v>
      </c>
      <c r="AM5" s="7">
        <f>IF(調査票!C38="○",5,0)</f>
        <v>0</v>
      </c>
      <c r="AN5" s="7">
        <f>IF(調査票!C39="○",6,0)</f>
        <v>0</v>
      </c>
      <c r="AO5" s="7">
        <f>IF(調査票!C40="○",7,0)</f>
        <v>0</v>
      </c>
      <c r="AP5" s="7">
        <f>IF(調査票!C41="○",8,0)</f>
        <v>0</v>
      </c>
      <c r="AQ5" s="7">
        <f>SUM(AI5:AP5)</f>
        <v>0</v>
      </c>
      <c r="AR5" s="7">
        <f>IF(COUNTIF(AI5:AP5,"&gt;0")&gt;1,1,0)</f>
        <v>0</v>
      </c>
      <c r="AS5" s="7">
        <f>IF(調査票!G46="○",1,0)</f>
        <v>0</v>
      </c>
      <c r="AT5" s="7">
        <f>IF(調査票!G47="○",2,0)</f>
        <v>0</v>
      </c>
      <c r="AU5" s="7">
        <f>SUM(AS5:AT5)</f>
        <v>0</v>
      </c>
      <c r="AV5" s="7">
        <f>IF(COUNTIF(AS5:AT5,"&gt;0")&gt;1,1,0)</f>
        <v>0</v>
      </c>
      <c r="AW5" s="7">
        <f>IF(調査票!G48="○",1,0)</f>
        <v>0</v>
      </c>
      <c r="AX5" s="7">
        <f>IF(調査票!G49="○",2,0)</f>
        <v>0</v>
      </c>
      <c r="AY5" s="7">
        <f>SUM(AW5:AX5)</f>
        <v>0</v>
      </c>
      <c r="AZ5" s="7">
        <f>IF(COUNTIF(AW5:AX5,"&gt;0")&gt;1,1,0)</f>
        <v>0</v>
      </c>
      <c r="BA5" s="7">
        <f>調査票!E71</f>
        <v>0</v>
      </c>
      <c r="BB5" s="7">
        <f>調査票!E72</f>
        <v>0</v>
      </c>
      <c r="BC5" s="7">
        <f>調査票!E73</f>
        <v>0</v>
      </c>
      <c r="BD5" s="7">
        <f>調査票!E74</f>
        <v>0</v>
      </c>
      <c r="BE5" s="7">
        <f>調査票!E75</f>
        <v>0</v>
      </c>
      <c r="BF5" s="7">
        <f>調査票!E76</f>
        <v>0</v>
      </c>
      <c r="BG5" s="7">
        <f>調査票!E77</f>
        <v>0</v>
      </c>
      <c r="BH5" s="7">
        <f>調査票!E78</f>
        <v>0</v>
      </c>
      <c r="BI5" s="7">
        <f>調査票!H71</f>
        <v>0</v>
      </c>
      <c r="BJ5" s="7">
        <f>調査票!H72</f>
        <v>0</v>
      </c>
      <c r="BK5" s="7">
        <f>調査票!H73</f>
        <v>0</v>
      </c>
      <c r="BL5" s="7">
        <f>調査票!H74</f>
        <v>0</v>
      </c>
      <c r="BM5" s="7">
        <f>調査票!H75</f>
        <v>0</v>
      </c>
      <c r="BN5" s="7">
        <f>調査票!H76</f>
        <v>0</v>
      </c>
      <c r="BO5" s="7">
        <f>調査票!H77</f>
        <v>0</v>
      </c>
      <c r="BP5" s="7">
        <f>調査票!H78</f>
        <v>0</v>
      </c>
      <c r="BQ5" s="7">
        <f>調査票!K71</f>
        <v>0</v>
      </c>
      <c r="BR5" s="7">
        <f>調査票!K72</f>
        <v>0</v>
      </c>
      <c r="BS5" s="7">
        <f>調査票!K73</f>
        <v>0</v>
      </c>
      <c r="BT5" s="7">
        <f>調査票!K74</f>
        <v>0</v>
      </c>
      <c r="BU5" s="7">
        <f>調査票!K75</f>
        <v>0</v>
      </c>
      <c r="BV5" s="7">
        <f>調査票!K76</f>
        <v>0</v>
      </c>
      <c r="BW5" s="7">
        <f>調査票!K77</f>
        <v>0</v>
      </c>
      <c r="BX5" s="7">
        <f>調査票!K78</f>
        <v>0</v>
      </c>
      <c r="BY5" s="7">
        <f>調査票!N71</f>
        <v>0</v>
      </c>
      <c r="BZ5" s="7">
        <f>調査票!N72</f>
        <v>0</v>
      </c>
      <c r="CA5" s="7">
        <f>調査票!N73</f>
        <v>0</v>
      </c>
      <c r="CB5" s="7">
        <f>調査票!N74</f>
        <v>0</v>
      </c>
      <c r="CC5" s="7">
        <f>調査票!N75</f>
        <v>0</v>
      </c>
      <c r="CD5" s="7">
        <f>調査票!N76</f>
        <v>0</v>
      </c>
      <c r="CE5" s="7">
        <f>調査票!N77</f>
        <v>0</v>
      </c>
      <c r="CF5" s="7">
        <f>調査票!N78</f>
        <v>0</v>
      </c>
      <c r="CG5" s="7">
        <f>調査票!Q71</f>
        <v>0</v>
      </c>
      <c r="CH5" s="7">
        <f>調査票!Q72</f>
        <v>0</v>
      </c>
      <c r="CI5" s="7">
        <f>調査票!Q73</f>
        <v>0</v>
      </c>
      <c r="CJ5" s="7">
        <f>調査票!Q74</f>
        <v>0</v>
      </c>
      <c r="CK5" s="7">
        <f>調査票!Q75</f>
        <v>0</v>
      </c>
      <c r="CL5" s="7">
        <f>調査票!Q76</f>
        <v>0</v>
      </c>
      <c r="CM5" s="7">
        <f>調査票!Q77</f>
        <v>0</v>
      </c>
      <c r="CN5" s="7">
        <f>調査票!Q78</f>
        <v>0</v>
      </c>
      <c r="CO5" s="7">
        <f>調査票!E85</f>
        <v>0</v>
      </c>
      <c r="CP5" s="7">
        <f>調査票!E86</f>
        <v>0</v>
      </c>
      <c r="CQ5" s="7">
        <f>調査票!E87</f>
        <v>0</v>
      </c>
      <c r="CR5" s="7">
        <f>調査票!E88</f>
        <v>0</v>
      </c>
      <c r="CS5" s="7">
        <f>調査票!E89</f>
        <v>0</v>
      </c>
      <c r="CT5" s="7">
        <f>調査票!E90</f>
        <v>0</v>
      </c>
      <c r="CU5" s="7">
        <f>調査票!E91</f>
        <v>0</v>
      </c>
      <c r="CV5" s="7">
        <f>調査票!E92</f>
        <v>0</v>
      </c>
      <c r="CW5" s="7">
        <f>調査票!H85</f>
        <v>0</v>
      </c>
      <c r="CX5" s="7">
        <f>調査票!H86</f>
        <v>0</v>
      </c>
      <c r="CY5" s="7">
        <f>調査票!H87</f>
        <v>0</v>
      </c>
      <c r="CZ5" s="7">
        <f>調査票!H88</f>
        <v>0</v>
      </c>
      <c r="DA5" s="7">
        <f>調査票!H89</f>
        <v>0</v>
      </c>
      <c r="DB5" s="7">
        <f>調査票!H90</f>
        <v>0</v>
      </c>
      <c r="DC5" s="7">
        <f>調査票!H91</f>
        <v>0</v>
      </c>
      <c r="DD5" s="7">
        <f>調査票!H92</f>
        <v>0</v>
      </c>
      <c r="DE5" s="7">
        <f>調査票!K85</f>
        <v>0</v>
      </c>
      <c r="DF5" s="7">
        <f>調査票!K86</f>
        <v>0</v>
      </c>
      <c r="DG5" s="7">
        <f>調査票!K87</f>
        <v>0</v>
      </c>
      <c r="DH5" s="7">
        <f>調査票!K88</f>
        <v>0</v>
      </c>
      <c r="DI5" s="7">
        <f>調査票!K89</f>
        <v>0</v>
      </c>
      <c r="DJ5" s="7">
        <f>調査票!K90</f>
        <v>0</v>
      </c>
      <c r="DK5" s="7">
        <f>調査票!K91</f>
        <v>0</v>
      </c>
      <c r="DL5" s="7">
        <f>調査票!K92</f>
        <v>0</v>
      </c>
      <c r="DM5" s="7">
        <f>調査票!N85</f>
        <v>0</v>
      </c>
      <c r="DN5" s="7">
        <f>調査票!N86</f>
        <v>0</v>
      </c>
      <c r="DO5" s="7">
        <f>調査票!N87</f>
        <v>0</v>
      </c>
      <c r="DP5" s="7">
        <f>調査票!N88</f>
        <v>0</v>
      </c>
      <c r="DQ5" s="7">
        <f>調査票!N89</f>
        <v>0</v>
      </c>
      <c r="DR5" s="7">
        <f>調査票!N90</f>
        <v>0</v>
      </c>
      <c r="DS5" s="7">
        <f>調査票!N91</f>
        <v>0</v>
      </c>
      <c r="DT5" s="7">
        <f>調査票!N92</f>
        <v>0</v>
      </c>
      <c r="DU5" s="7">
        <f>調査票!Q85</f>
        <v>0</v>
      </c>
      <c r="DV5" s="7">
        <f>調査票!Q86</f>
        <v>0</v>
      </c>
      <c r="DW5" s="7">
        <f>調査票!Q87</f>
        <v>0</v>
      </c>
      <c r="DX5" s="7">
        <f>調査票!Q88</f>
        <v>0</v>
      </c>
      <c r="DY5" s="7">
        <f>調査票!Q89</f>
        <v>0</v>
      </c>
      <c r="DZ5" s="7">
        <f>調査票!Q90</f>
        <v>0</v>
      </c>
      <c r="EA5" s="7">
        <f>調査票!Q91</f>
        <v>0</v>
      </c>
      <c r="EB5" s="7">
        <f>調査票!Q92</f>
        <v>0</v>
      </c>
      <c r="EC5" s="7">
        <f>IF(SUM(BH5,BP5,BX5,CF5,CN5,DD5,DL5,DT5,EB5)/60&gt;AD5,1,0)</f>
        <v>0</v>
      </c>
    </row>
  </sheetData>
  <sheetProtection sheet="1" objects="1" scenarios="1"/>
  <phoneticPr fontId="1"/>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調査票</vt:lpstr>
      <vt:lpstr>集計（調査票から転記）</vt:lpstr>
      <vt:lpstr>転記作業用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2026-04-21T00:43:35Z</dcterms:modified>
</cp:coreProperties>
</file>