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<sst xmlns="http://schemas.openxmlformats.org/spreadsheetml/2006/main" count="237" uniqueCount="123">
  <si>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</si>
  <si>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</si>
  <si>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</si>
  <si>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</si>
  <si>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</si>
  <si>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</si>
  <si>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</si>
  <si>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</si>
  <si>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</si>
  <si>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</si>
  <si>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</si>
  <si>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</si>
  <si>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</si>
  <si>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</si>
  <si>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</si>
  <si>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</si>
  <si>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</si>
  <si>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</si>
  <si>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</si>
  <si>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</si>
  <si>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</si>
  <si>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</si>
  <si>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</si>
  <si>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</si>
  <si>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</si>
  <si>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</si>
  <si>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</si>
  <si>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</si>
  <si>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</si>
  <si>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</si>
  <si>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</si>
  <si>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</si>
  <si>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</si>
  <si>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</si>
  <si>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</si>
  <si>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</si>
  <si>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</si>
  <si>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</si>
  <si>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</si>
  <si>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</si>
  <si>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</si>
  <si>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</si>
  <si>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</si>
  <si>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</si>
  <si>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</si>
  <si>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</si>
  <si>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</si>
  <si>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</si>
  <si>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</si>
  <si>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</si>
  <si>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</si>
  <si>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</si>
  <si>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</si>
  <si>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</si>
  <si>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</si>
  <si>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</si>
  <si>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</si>
  <si>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</si>
  <si>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</si>
  <si>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</si>
  <si>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</si>
  <si>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</si>
  <si>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</si>
  <si>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</si>
  <si>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</si>
  <si>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</si>
  <si>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</si>
  <si>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</si>
  <si>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</si>
  <si>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</si>
  <si>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</si>
  <si>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</si>
  <si>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</si>
  <si>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</si>
  <si>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</si>
  <si>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</si>
  <si>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</si>
  <si>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</si>
  <si>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</si>
  <si>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</si>
  <si>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</si>
  <si>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</si>
  <si>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</si>
  <si>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</si>
  <si>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</si>
  <si>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</si>
  <si>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</si>
  <si>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</si>
  <si>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</si>
  <si>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</si>
  <si>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</si>
  <si>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</si>
  <si>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</si>
  <si>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</si>
  <si>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</si>
  <si>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</si>
  <si>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</si>
  <si>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</si>
  <si>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</si>
  <si>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</si>
  <si>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</si>
  <si>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</si>
  <si>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</si>
  <si>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</si>
  <si>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</si>
  <si>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</si>
  <si>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</si>
  <si>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岩手県　奥州市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</si>
  <si>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</si>
  <si>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</si>
  <si>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</si>
  <si>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</si>
  <si>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</si>
  <si>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</si>
  <si>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</si>
  <si>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</si>
  <si>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</si>
  <si>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</si>
  <si>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</si>
  <si>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①収益的収支比率は、給水収益や繰入金等の総収益で、総費用に地方債償還金を加えた額をどの程度賄えているか表し、類似団体平均値を上回っていますが、100％未満で単年度収支は赤字となっています。
④企業債残高対給水収益比率は、企業債残高の規模を表し、類似団体平均値より大幅に上回り、繰入金に依存した状況になっています。
⑤料金回収率は、給水に係る費用がどの程度給水収益で賄えているかを表し、類似団体平均値より大幅に下回り、繰入金に依存した状況になっています。
⑥給水原価は、有収水量１㎥あたりについて、どれだけの費用がかかっているかを表し、類似団体平均値より大幅に上回り、経営基盤の安定強化が必要となっています。
⑦施設利用率は、配水能力に対する平均配水量の割合を表し、類似団体平均値より上回り、有効に活用されている状況となっています。
⑧有収率は、施設の稼働が収益につながっているか判断するもので、類似団体平均値より大幅に下回り、漏水対策が必要とされます。</t>
    <rPh sb="201" eb="203">
      <t>オオハバ</t>
    </rPh>
    <rPh sb="276" eb="278">
      <t>オオハバ</t>
    </rPh>
    <rPh sb="283" eb="285">
      <t>ケイエイ</t>
    </rPh>
    <rPh sb="285" eb="287">
      <t>キバン</t>
    </rPh>
    <rPh sb="288" eb="290">
      <t>アンテイ</t>
    </rPh>
    <rPh sb="290" eb="292">
      <t>キョウカ</t>
    </rPh>
    <rPh sb="312" eb="314">
      <t>ハイスイ</t>
    </rPh>
    <rPh sb="314" eb="316">
      <t>ノウリョク</t>
    </rPh>
    <rPh sb="317" eb="318">
      <t>タイ</t>
    </rPh>
    <rPh sb="320" eb="322">
      <t>ヘイキン</t>
    </rPh>
    <rPh sb="322" eb="324">
      <t>ハイスイ</t>
    </rPh>
    <rPh sb="324" eb="325">
      <t>リョウ</t>
    </rPh>
    <rPh sb="326" eb="328">
      <t>ワリアイ</t>
    </rPh>
    <rPh sb="345" eb="347">
      <t>ユウコウ</t>
    </rPh>
    <rPh sb="348" eb="350">
      <t>カツヨウ</t>
    </rPh>
    <rPh sb="355" eb="357">
      <t>ジョウキョウ</t>
    </rPh>
    <rPh sb="397" eb="399">
      <t>ルイジ</t>
    </rPh>
    <rPh sb="399" eb="401">
      <t>ダンタイ</t>
    </rPh>
    <rPh sb="401" eb="403">
      <t>ヘイキン</t>
    </rPh>
    <rPh sb="403" eb="404">
      <t>チ</t>
    </rPh>
    <rPh sb="406" eb="408">
      <t>オオハバ</t>
    </rPh>
    <rPh sb="409" eb="411">
      <t>シタマワ</t>
    </rPh>
    <rPh sb="413" eb="415">
      <t>ロウスイ</t>
    </rPh>
    <rPh sb="415" eb="417">
      <t>タイサク</t>
    </rPh>
    <rPh sb="418" eb="420">
      <t>ヒツヨウ</t>
    </rPh>
    <phoneticPr fontId="4"/>
  </si>
  <si>
    <t>非設置</t>
    <rPh sb="0" eb="1">
      <t>ヒ</t>
    </rPh>
    <rPh sb="1" eb="3">
      <t>セッチ</t>
    </rPh>
    <phoneticPr fontId="4"/>
  </si>
  <si>
    <t>③管路更新率は当該年度に更新した管路延長の割合を表し、類似団体平均値とほぼ同値となっております。有収率が低値であることから、引き続き計画的な老朽管更新が求められています。</t>
    <rPh sb="37" eb="39">
      <t>ドウチ</t>
    </rPh>
    <rPh sb="48" eb="50">
      <t>ユウシュウ</t>
    </rPh>
    <rPh sb="50" eb="51">
      <t>リツ</t>
    </rPh>
    <rPh sb="62" eb="63">
      <t>ヒ</t>
    </rPh>
    <rPh sb="64" eb="65">
      <t>ツヅ</t>
    </rPh>
    <phoneticPr fontId="4"/>
  </si>
  <si>
    <t>平成26年度に水沢区の簡易水道事業、平成27年度に江刺区の５簡易水道事業、平成28年度に胆沢区の６簡易水道事業と衣川区の２簡易水道事業と、段階的に簡易水道事業を上水道事業へ統合しているため、単純に前年度比較できない経営指標となっています。
そもそも採算性が低い簡易水道事業ながら、安全で安心な水道水を供給し続けるためにも、経営改善に努めながら、上水道へ統合します。</t>
    <rPh sb="7" eb="9">
      <t>ミズサワ</t>
    </rPh>
    <rPh sb="9" eb="10">
      <t>ク</t>
    </rPh>
    <rPh sb="11" eb="13">
      <t>カンイ</t>
    </rPh>
    <rPh sb="13" eb="15">
      <t>スイドウ</t>
    </rPh>
    <rPh sb="15" eb="17">
      <t>ジギョウ</t>
    </rPh>
    <rPh sb="18" eb="20">
      <t>ヘイセイ</t>
    </rPh>
    <rPh sb="22" eb="24">
      <t>ネンド</t>
    </rPh>
    <rPh sb="25" eb="27">
      <t>エサシ</t>
    </rPh>
    <rPh sb="27" eb="28">
      <t>ク</t>
    </rPh>
    <rPh sb="30" eb="32">
      <t>カンイ</t>
    </rPh>
    <rPh sb="32" eb="34">
      <t>スイドウ</t>
    </rPh>
    <rPh sb="34" eb="36">
      <t>ジギョウ</t>
    </rPh>
    <rPh sb="37" eb="39">
      <t>ヘイセイ</t>
    </rPh>
    <rPh sb="41" eb="43">
      <t>ネンド</t>
    </rPh>
    <rPh sb="44" eb="46">
      <t>イサワ</t>
    </rPh>
    <rPh sb="46" eb="47">
      <t>ク</t>
    </rPh>
    <rPh sb="49" eb="51">
      <t>カンイ</t>
    </rPh>
    <rPh sb="51" eb="53">
      <t>スイドウ</t>
    </rPh>
    <rPh sb="53" eb="55">
      <t>ジギョウ</t>
    </rPh>
    <rPh sb="56" eb="57">
      <t>コロモ</t>
    </rPh>
    <rPh sb="57" eb="58">
      <t>カワ</t>
    </rPh>
    <rPh sb="58" eb="59">
      <t>ク</t>
    </rPh>
    <rPh sb="61" eb="63">
      <t>カンイ</t>
    </rPh>
    <rPh sb="63" eb="65">
      <t>スイドウ</t>
    </rPh>
    <rPh sb="65" eb="67">
      <t>ジギョウ</t>
    </rPh>
    <rPh sb="124" eb="127">
      <t>サイサンセイ</t>
    </rPh>
    <rPh sb="128" eb="129">
      <t>ヒク</t>
    </rPh>
    <rPh sb="130" eb="132">
      <t>カンイ</t>
    </rPh>
    <rPh sb="132" eb="134">
      <t>スイドウ</t>
    </rPh>
    <rPh sb="134" eb="136">
      <t>ジギョウ</t>
    </rPh>
    <rPh sb="140" eb="142">
      <t>アンゼン</t>
    </rPh>
    <rPh sb="143" eb="145">
      <t>アンシン</t>
    </rPh>
    <rPh sb="146" eb="148">
      <t>スイドウ</t>
    </rPh>
    <rPh sb="148" eb="149">
      <t>スイ</t>
    </rPh>
    <rPh sb="150" eb="152">
      <t>キョウキュウ</t>
    </rPh>
    <rPh sb="153" eb="154">
      <t>ツヅ</t>
    </rPh>
    <rPh sb="161" eb="163">
      <t>ケイエイ</t>
    </rPh>
    <rPh sb="163" eb="165">
      <t>カイゼン</t>
    </rPh>
    <rPh sb="166" eb="167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</si>
</sst>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0.47</c:v>
                </c:pt>
                <c:pt idx="2">
                  <c:v>0.36</c:v>
                </c:pt>
                <c:pt idx="3">
                  <c:v>0.1</c:v>
                </c:pt>
                <c:pt idx="4">
                  <c:v>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40864"/>
        <c:axId val="9316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0.64</c:v>
                </c:pt>
                <c:pt idx="2">
                  <c:v>0.55000000000000004</c:v>
                </c:pt>
                <c:pt idx="3">
                  <c:v>0.54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40864"/>
        <c:axId val="93163520"/>
      </c:lineChart>
      <c:dateAx>
        <c:axId val="93140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63520"/>
        <c:crosses val="autoZero"/>
        <c:auto val="1"/>
        <c:lblOffset val="100"/>
        <c:baseTimeUnit val="years"/>
      </c:dateAx>
      <c:valAx>
        <c:axId val="9316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40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83.04</c:v>
                </c:pt>
                <c:pt idx="1">
                  <c:v>71.290000000000006</c:v>
                </c:pt>
                <c:pt idx="2">
                  <c:v>72.84</c:v>
                </c:pt>
                <c:pt idx="3">
                  <c:v>89.17</c:v>
                </c:pt>
                <c:pt idx="4">
                  <c:v>68.36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84640"/>
        <c:axId val="9599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63.99</c:v>
                </c:pt>
                <c:pt idx="1">
                  <c:v>62.01</c:v>
                </c:pt>
                <c:pt idx="2">
                  <c:v>60.68</c:v>
                </c:pt>
                <c:pt idx="3">
                  <c:v>59.87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84640"/>
        <c:axId val="95999104"/>
      </c:lineChart>
      <c:dateAx>
        <c:axId val="9598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99104"/>
        <c:crosses val="autoZero"/>
        <c:auto val="1"/>
        <c:lblOffset val="100"/>
        <c:baseTimeUnit val="years"/>
      </c:dateAx>
      <c:valAx>
        <c:axId val="9599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8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66.42</c:v>
                </c:pt>
                <c:pt idx="1">
                  <c:v>65.17</c:v>
                </c:pt>
                <c:pt idx="2">
                  <c:v>65.650000000000006</c:v>
                </c:pt>
                <c:pt idx="3">
                  <c:v>73.89</c:v>
                </c:pt>
                <c:pt idx="4">
                  <c:v>54.15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67168"/>
        <c:axId val="9577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76.260000000000005</c:v>
                </c:pt>
                <c:pt idx="1">
                  <c:v>75.8</c:v>
                </c:pt>
                <c:pt idx="2">
                  <c:v>75.760000000000005</c:v>
                </c:pt>
                <c:pt idx="3">
                  <c:v>75.48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67168"/>
        <c:axId val="95773440"/>
      </c:lineChart>
      <c:dateAx>
        <c:axId val="9576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773440"/>
        <c:crosses val="autoZero"/>
        <c:auto val="1"/>
        <c:lblOffset val="100"/>
        <c:baseTimeUnit val="years"/>
      </c:dateAx>
      <c:valAx>
        <c:axId val="9577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76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76.489999999999995</c:v>
                </c:pt>
                <c:pt idx="1">
                  <c:v>88.16</c:v>
                </c:pt>
                <c:pt idx="2">
                  <c:v>87.59</c:v>
                </c:pt>
                <c:pt idx="3">
                  <c:v>85.99</c:v>
                </c:pt>
                <c:pt idx="4">
                  <c:v>80.95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07840"/>
        <c:axId val="9430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75.91</c:v>
                </c:pt>
                <c:pt idx="1">
                  <c:v>77.19</c:v>
                </c:pt>
                <c:pt idx="2">
                  <c:v>77.48</c:v>
                </c:pt>
                <c:pt idx="3">
                  <c:v>76.02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07840"/>
        <c:axId val="94309760"/>
      </c:lineChart>
      <c:dateAx>
        <c:axId val="9430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09760"/>
        <c:crosses val="autoZero"/>
        <c:auto val="1"/>
        <c:lblOffset val="100"/>
        <c:baseTimeUnit val="years"/>
      </c:dateAx>
      <c:valAx>
        <c:axId val="9430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0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44320"/>
        <c:axId val="9434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44320"/>
        <c:axId val="94346240"/>
      </c:lineChart>
      <c:dateAx>
        <c:axId val="9434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46240"/>
        <c:crosses val="autoZero"/>
        <c:auto val="1"/>
        <c:lblOffset val="100"/>
        <c:baseTimeUnit val="years"/>
      </c:dateAx>
      <c:valAx>
        <c:axId val="9434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4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88128"/>
        <c:axId val="9589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88128"/>
        <c:axId val="95890048"/>
      </c:lineChart>
      <c:dateAx>
        <c:axId val="9588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90048"/>
        <c:crosses val="autoZero"/>
        <c:auto val="1"/>
        <c:lblOffset val="100"/>
        <c:baseTimeUnit val="years"/>
      </c:dateAx>
      <c:valAx>
        <c:axId val="9589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8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39200"/>
        <c:axId val="9594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9200"/>
        <c:axId val="95941376"/>
      </c:lineChart>
      <c:dateAx>
        <c:axId val="9593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41376"/>
        <c:crosses val="autoZero"/>
        <c:auto val="1"/>
        <c:lblOffset val="100"/>
        <c:baseTimeUnit val="years"/>
      </c:dateAx>
      <c:valAx>
        <c:axId val="9594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39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94752"/>
        <c:axId val="9560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4752"/>
        <c:axId val="95605120"/>
      </c:lineChart>
      <c:dateAx>
        <c:axId val="9559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05120"/>
        <c:crosses val="autoZero"/>
        <c:auto val="1"/>
        <c:lblOffset val="100"/>
        <c:baseTimeUnit val="years"/>
      </c:dateAx>
      <c:valAx>
        <c:axId val="9560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9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1644.06</c:v>
                </c:pt>
                <c:pt idx="1">
                  <c:v>1660.11</c:v>
                </c:pt>
                <c:pt idx="2">
                  <c:v>1699.64</c:v>
                </c:pt>
                <c:pt idx="3">
                  <c:v>1557.97</c:v>
                </c:pt>
                <c:pt idx="4">
                  <c:v>1475.33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23040"/>
        <c:axId val="9563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1321.78</c:v>
                </c:pt>
                <c:pt idx="1">
                  <c:v>1326.51</c:v>
                </c:pt>
                <c:pt idx="2">
                  <c:v>1285.3599999999999</c:v>
                </c:pt>
                <c:pt idx="3">
                  <c:v>1246.73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3040"/>
        <c:axId val="95633408"/>
      </c:lineChart>
      <c:dateAx>
        <c:axId val="9562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33408"/>
        <c:crosses val="autoZero"/>
        <c:auto val="1"/>
        <c:lblOffset val="100"/>
        <c:baseTimeUnit val="years"/>
      </c:dateAx>
      <c:valAx>
        <c:axId val="9563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62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50.74</c:v>
                </c:pt>
                <c:pt idx="1">
                  <c:v>48.01</c:v>
                </c:pt>
                <c:pt idx="2">
                  <c:v>40.75</c:v>
                </c:pt>
                <c:pt idx="3">
                  <c:v>40.46</c:v>
                </c:pt>
                <c:pt idx="4">
                  <c:v>26.22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66176"/>
        <c:axId val="9566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54.57</c:v>
                </c:pt>
                <c:pt idx="1">
                  <c:v>54.4</c:v>
                </c:pt>
                <c:pt idx="2">
                  <c:v>54.45</c:v>
                </c:pt>
                <c:pt idx="3">
                  <c:v>54.33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66176"/>
        <c:axId val="95668096"/>
      </c:lineChart>
      <c:dateAx>
        <c:axId val="9566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668096"/>
        <c:crosses val="autoZero"/>
        <c:auto val="1"/>
        <c:lblOffset val="100"/>
        <c:baseTimeUnit val="years"/>
      </c:dateAx>
      <c:valAx>
        <c:axId val="9566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66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406.32</c:v>
                </c:pt>
                <c:pt idx="1">
                  <c:v>428.97</c:v>
                </c:pt>
                <c:pt idx="2">
                  <c:v>517.84</c:v>
                </c:pt>
                <c:pt idx="3">
                  <c:v>543.26</c:v>
                </c:pt>
                <c:pt idx="4">
                  <c:v>820.95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65184"/>
        <c:axId val="9596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318.02999999999997</c:v>
                </c:pt>
                <c:pt idx="1">
                  <c:v>325.14</c:v>
                </c:pt>
                <c:pt idx="2">
                  <c:v>332.75</c:v>
                </c:pt>
                <c:pt idx="3">
                  <c:v>341.05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65184"/>
        <c:axId val="95967104"/>
      </c:lineChart>
      <c:dateAx>
        <c:axId val="9596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67104"/>
        <c:crosses val="autoZero"/>
        <c:auto val="1"/>
        <c:lblOffset val="100"/>
        <c:baseTimeUnit val="years"/>
      </c:dateAx>
      <c:valAx>
        <c:axId val="9596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6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N6" zoomScaleNormal="100" workbookViewId="0">
      <selection activeCell="BL83" sqref="BL8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岩手県　奥州市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50" t="s">
        <v>120</v>
      </c>
      <c r="AE8" s="50"/>
      <c r="AF8" s="50"/>
      <c r="AG8" s="50"/>
      <c r="AH8" s="50"/>
      <c r="AI8" s="50"/>
      <c r="AJ8" s="50"/>
      <c r="AK8" s="2"/>
      <c r="AL8" s="51">
        <f>データ!$R$6</f>
        <v>120099</v>
      </c>
      <c r="AM8" s="51"/>
      <c r="AN8" s="51"/>
      <c r="AO8" s="51"/>
      <c r="AP8" s="51"/>
      <c r="AQ8" s="51"/>
      <c r="AR8" s="51"/>
      <c r="AS8" s="51"/>
      <c r="AT8" s="46">
        <f>データ!$S$6</f>
        <v>993.3</v>
      </c>
      <c r="AU8" s="46"/>
      <c r="AV8" s="46"/>
      <c r="AW8" s="46"/>
      <c r="AX8" s="46"/>
      <c r="AY8" s="46"/>
      <c r="AZ8" s="46"/>
      <c r="BA8" s="46"/>
      <c r="BB8" s="46">
        <f>データ!$T$6</f>
        <v>120.91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4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19</v>
      </c>
      <c r="BM9" s="5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1.47</v>
      </c>
      <c r="Q10" s="46"/>
      <c r="R10" s="46"/>
      <c r="S10" s="46"/>
      <c r="T10" s="46"/>
      <c r="U10" s="46"/>
      <c r="V10" s="46"/>
      <c r="W10" s="51">
        <f>データ!$Q$6</f>
        <v>3888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1760</v>
      </c>
      <c r="AM10" s="51"/>
      <c r="AN10" s="51"/>
      <c r="AO10" s="51"/>
      <c r="AP10" s="51"/>
      <c r="AQ10" s="51"/>
      <c r="AR10" s="51"/>
      <c r="AS10" s="51"/>
      <c r="AT10" s="46">
        <f>データ!$V$6</f>
        <v>12</v>
      </c>
      <c r="AU10" s="46"/>
      <c r="AV10" s="46"/>
      <c r="AW10" s="46"/>
      <c r="AX10" s="46"/>
      <c r="AY10" s="46"/>
      <c r="AZ10" s="46"/>
      <c r="BA10" s="46"/>
      <c r="BB10" s="46">
        <f>データ!$W$6</f>
        <v>146.66999999999999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21</v>
      </c>
      <c r="BM10" s="5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25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119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3" t="s">
        <v>26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20"/>
      <c r="R34" s="73" t="s">
        <v>27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20"/>
      <c r="AG34" s="73" t="s">
        <v>28</v>
      </c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20"/>
      <c r="AV34" s="73" t="s">
        <v>29</v>
      </c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20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20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20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30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3" t="s">
        <v>31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20"/>
      <c r="R56" s="73" t="s">
        <v>32</v>
      </c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20"/>
      <c r="AG56" s="73" t="s">
        <v>33</v>
      </c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20"/>
      <c r="AV56" s="73" t="s">
        <v>34</v>
      </c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20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20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20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35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36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122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3" t="s">
        <v>37</v>
      </c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20"/>
      <c r="V79" s="20"/>
      <c r="W79" s="73" t="s">
        <v>38</v>
      </c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20"/>
      <c r="AP79" s="20"/>
      <c r="AQ79" s="73" t="s">
        <v>39</v>
      </c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20"/>
      <c r="V80" s="20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20"/>
      <c r="AP80" s="20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>
      <c r="A6" s="29" t="s">
        <v>106</v>
      </c>
      <c r="B6" s="34">
        <f>B7</f>
        <v>2016</v>
      </c>
      <c r="C6" s="34">
        <f t="shared" ref="C6:W6" si="3">C7</f>
        <v>32158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岩手県　奥州市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1.47</v>
      </c>
      <c r="Q6" s="35">
        <f t="shared" si="3"/>
        <v>3888</v>
      </c>
      <c r="R6" s="35">
        <f t="shared" si="3"/>
        <v>120099</v>
      </c>
      <c r="S6" s="35">
        <f t="shared" si="3"/>
        <v>993.3</v>
      </c>
      <c r="T6" s="35">
        <f t="shared" si="3"/>
        <v>120.91</v>
      </c>
      <c r="U6" s="35">
        <f t="shared" si="3"/>
        <v>1760</v>
      </c>
      <c r="V6" s="35">
        <f t="shared" si="3"/>
        <v>12</v>
      </c>
      <c r="W6" s="35">
        <f t="shared" si="3"/>
        <v>146.66999999999999</v>
      </c>
      <c r="X6" s="36">
        <f>IF(X7="",NA(),X7)</f>
        <v>76.489999999999995</v>
      </c>
      <c r="Y6" s="36">
        <f t="shared" ref="Y6:AG6" si="4">IF(Y7="",NA(),Y7)</f>
        <v>88.16</v>
      </c>
      <c r="Z6" s="36">
        <f t="shared" si="4"/>
        <v>87.59</v>
      </c>
      <c r="AA6" s="36">
        <f t="shared" si="4"/>
        <v>85.99</v>
      </c>
      <c r="AB6" s="36">
        <f t="shared" si="4"/>
        <v>80.95</v>
      </c>
      <c r="AC6" s="36">
        <f t="shared" si="4"/>
        <v>75.91</v>
      </c>
      <c r="AD6" s="36">
        <f t="shared" si="4"/>
        <v>77.19</v>
      </c>
      <c r="AE6" s="36">
        <f t="shared" si="4"/>
        <v>77.48</v>
      </c>
      <c r="AF6" s="36">
        <f t="shared" si="4"/>
        <v>76.02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1644.06</v>
      </c>
      <c r="BF6" s="36">
        <f t="shared" ref="BF6:BN6" si="7">IF(BF7="",NA(),BF7)</f>
        <v>1660.11</v>
      </c>
      <c r="BG6" s="36">
        <f t="shared" si="7"/>
        <v>1699.64</v>
      </c>
      <c r="BH6" s="36">
        <f t="shared" si="7"/>
        <v>1557.97</v>
      </c>
      <c r="BI6" s="36">
        <f t="shared" si="7"/>
        <v>1475.33</v>
      </c>
      <c r="BJ6" s="36">
        <f t="shared" si="7"/>
        <v>1321.78</v>
      </c>
      <c r="BK6" s="36">
        <f t="shared" si="7"/>
        <v>1326.51</v>
      </c>
      <c r="BL6" s="36">
        <f t="shared" si="7"/>
        <v>1285.3599999999999</v>
      </c>
      <c r="BM6" s="36">
        <f t="shared" si="7"/>
        <v>1246.73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50.74</v>
      </c>
      <c r="BQ6" s="36">
        <f t="shared" ref="BQ6:BY6" si="8">IF(BQ7="",NA(),BQ7)</f>
        <v>48.01</v>
      </c>
      <c r="BR6" s="36">
        <f t="shared" si="8"/>
        <v>40.75</v>
      </c>
      <c r="BS6" s="36">
        <f t="shared" si="8"/>
        <v>40.46</v>
      </c>
      <c r="BT6" s="36">
        <f t="shared" si="8"/>
        <v>26.22</v>
      </c>
      <c r="BU6" s="36">
        <f t="shared" si="8"/>
        <v>54.57</v>
      </c>
      <c r="BV6" s="36">
        <f t="shared" si="8"/>
        <v>54.4</v>
      </c>
      <c r="BW6" s="36">
        <f t="shared" si="8"/>
        <v>54.45</v>
      </c>
      <c r="BX6" s="36">
        <f t="shared" si="8"/>
        <v>54.33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406.32</v>
      </c>
      <c r="CB6" s="36">
        <f t="shared" ref="CB6:CJ6" si="9">IF(CB7="",NA(),CB7)</f>
        <v>428.97</v>
      </c>
      <c r="CC6" s="36">
        <f t="shared" si="9"/>
        <v>517.84</v>
      </c>
      <c r="CD6" s="36">
        <f t="shared" si="9"/>
        <v>543.26</v>
      </c>
      <c r="CE6" s="36">
        <f t="shared" si="9"/>
        <v>820.95</v>
      </c>
      <c r="CF6" s="36">
        <f t="shared" si="9"/>
        <v>318.02999999999997</v>
      </c>
      <c r="CG6" s="36">
        <f t="shared" si="9"/>
        <v>325.14</v>
      </c>
      <c r="CH6" s="36">
        <f t="shared" si="9"/>
        <v>332.75</v>
      </c>
      <c r="CI6" s="36">
        <f t="shared" si="9"/>
        <v>341.05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83.04</v>
      </c>
      <c r="CM6" s="36">
        <f t="shared" ref="CM6:CU6" si="10">IF(CM7="",NA(),CM7)</f>
        <v>71.290000000000006</v>
      </c>
      <c r="CN6" s="36">
        <f t="shared" si="10"/>
        <v>72.84</v>
      </c>
      <c r="CO6" s="36">
        <f t="shared" si="10"/>
        <v>89.17</v>
      </c>
      <c r="CP6" s="36">
        <f t="shared" si="10"/>
        <v>68.36</v>
      </c>
      <c r="CQ6" s="36">
        <f t="shared" si="10"/>
        <v>63.99</v>
      </c>
      <c r="CR6" s="36">
        <f t="shared" si="10"/>
        <v>62.01</v>
      </c>
      <c r="CS6" s="36">
        <f t="shared" si="10"/>
        <v>60.68</v>
      </c>
      <c r="CT6" s="36">
        <f t="shared" si="10"/>
        <v>59.87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66.42</v>
      </c>
      <c r="CX6" s="36">
        <f t="shared" ref="CX6:DF6" si="11">IF(CX7="",NA(),CX7)</f>
        <v>65.17</v>
      </c>
      <c r="CY6" s="36">
        <f t="shared" si="11"/>
        <v>65.650000000000006</v>
      </c>
      <c r="CZ6" s="36">
        <f t="shared" si="11"/>
        <v>73.89</v>
      </c>
      <c r="DA6" s="36">
        <f t="shared" si="11"/>
        <v>54.15</v>
      </c>
      <c r="DB6" s="36">
        <f t="shared" si="11"/>
        <v>76.260000000000005</v>
      </c>
      <c r="DC6" s="36">
        <f t="shared" si="11"/>
        <v>75.8</v>
      </c>
      <c r="DD6" s="36">
        <f t="shared" si="11"/>
        <v>75.760000000000005</v>
      </c>
      <c r="DE6" s="36">
        <f t="shared" si="11"/>
        <v>75.48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0.71</v>
      </c>
      <c r="EE6" s="36">
        <f t="shared" ref="EE6:EM6" si="14">IF(EE7="",NA(),EE7)</f>
        <v>0.47</v>
      </c>
      <c r="EF6" s="36">
        <f t="shared" si="14"/>
        <v>0.36</v>
      </c>
      <c r="EG6" s="36">
        <f t="shared" si="14"/>
        <v>0.1</v>
      </c>
      <c r="EH6" s="36">
        <f t="shared" si="14"/>
        <v>0.85</v>
      </c>
      <c r="EI6" s="36">
        <f t="shared" si="14"/>
        <v>0.59</v>
      </c>
      <c r="EJ6" s="36">
        <f t="shared" si="14"/>
        <v>0.64</v>
      </c>
      <c r="EK6" s="36">
        <f t="shared" si="14"/>
        <v>0.55000000000000004</v>
      </c>
      <c r="EL6" s="36">
        <f t="shared" si="14"/>
        <v>0.54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32158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1.47</v>
      </c>
      <c r="Q7" s="39">
        <v>3888</v>
      </c>
      <c r="R7" s="39">
        <v>120099</v>
      </c>
      <c r="S7" s="39">
        <v>993.3</v>
      </c>
      <c r="T7" s="39">
        <v>120.91</v>
      </c>
      <c r="U7" s="39">
        <v>1760</v>
      </c>
      <c r="V7" s="39">
        <v>12</v>
      </c>
      <c r="W7" s="39">
        <v>146.66999999999999</v>
      </c>
      <c r="X7" s="39">
        <v>76.489999999999995</v>
      </c>
      <c r="Y7" s="39">
        <v>88.16</v>
      </c>
      <c r="Z7" s="39">
        <v>87.59</v>
      </c>
      <c r="AA7" s="39">
        <v>85.99</v>
      </c>
      <c r="AB7" s="39">
        <v>80.95</v>
      </c>
      <c r="AC7" s="39">
        <v>75.91</v>
      </c>
      <c r="AD7" s="39">
        <v>77.19</v>
      </c>
      <c r="AE7" s="39">
        <v>77.48</v>
      </c>
      <c r="AF7" s="39">
        <v>76.02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1644.06</v>
      </c>
      <c r="BF7" s="39">
        <v>1660.11</v>
      </c>
      <c r="BG7" s="39">
        <v>1699.64</v>
      </c>
      <c r="BH7" s="39">
        <v>1557.97</v>
      </c>
      <c r="BI7" s="39">
        <v>1475.33</v>
      </c>
      <c r="BJ7" s="39">
        <v>1321.78</v>
      </c>
      <c r="BK7" s="39">
        <v>1326.51</v>
      </c>
      <c r="BL7" s="39">
        <v>1285.3599999999999</v>
      </c>
      <c r="BM7" s="39">
        <v>1246.73</v>
      </c>
      <c r="BN7" s="39">
        <v>1595.62</v>
      </c>
      <c r="BO7" s="39">
        <v>1280.76</v>
      </c>
      <c r="BP7" s="39">
        <v>50.74</v>
      </c>
      <c r="BQ7" s="39">
        <v>48.01</v>
      </c>
      <c r="BR7" s="39">
        <v>40.75</v>
      </c>
      <c r="BS7" s="39">
        <v>40.46</v>
      </c>
      <c r="BT7" s="39">
        <v>26.22</v>
      </c>
      <c r="BU7" s="39">
        <v>54.57</v>
      </c>
      <c r="BV7" s="39">
        <v>54.4</v>
      </c>
      <c r="BW7" s="39">
        <v>54.45</v>
      </c>
      <c r="BX7" s="39">
        <v>54.33</v>
      </c>
      <c r="BY7" s="39">
        <v>37.92</v>
      </c>
      <c r="BZ7" s="39">
        <v>53.06</v>
      </c>
      <c r="CA7" s="39">
        <v>406.32</v>
      </c>
      <c r="CB7" s="39">
        <v>428.97</v>
      </c>
      <c r="CC7" s="39">
        <v>517.84</v>
      </c>
      <c r="CD7" s="39">
        <v>543.26</v>
      </c>
      <c r="CE7" s="39">
        <v>820.95</v>
      </c>
      <c r="CF7" s="39">
        <v>318.02999999999997</v>
      </c>
      <c r="CG7" s="39">
        <v>325.14</v>
      </c>
      <c r="CH7" s="39">
        <v>332.75</v>
      </c>
      <c r="CI7" s="39">
        <v>341.05</v>
      </c>
      <c r="CJ7" s="39">
        <v>423.18</v>
      </c>
      <c r="CK7" s="39">
        <v>314.83</v>
      </c>
      <c r="CL7" s="39">
        <v>83.04</v>
      </c>
      <c r="CM7" s="39">
        <v>71.290000000000006</v>
      </c>
      <c r="CN7" s="39">
        <v>72.84</v>
      </c>
      <c r="CO7" s="39">
        <v>89.17</v>
      </c>
      <c r="CP7" s="39">
        <v>68.36</v>
      </c>
      <c r="CQ7" s="39">
        <v>63.99</v>
      </c>
      <c r="CR7" s="39">
        <v>62.01</v>
      </c>
      <c r="CS7" s="39">
        <v>60.68</v>
      </c>
      <c r="CT7" s="39">
        <v>59.87</v>
      </c>
      <c r="CU7" s="39">
        <v>46.9</v>
      </c>
      <c r="CV7" s="39">
        <v>56.28</v>
      </c>
      <c r="CW7" s="39">
        <v>66.42</v>
      </c>
      <c r="CX7" s="39">
        <v>65.17</v>
      </c>
      <c r="CY7" s="39">
        <v>65.650000000000006</v>
      </c>
      <c r="CZ7" s="39">
        <v>73.89</v>
      </c>
      <c r="DA7" s="39">
        <v>54.15</v>
      </c>
      <c r="DB7" s="39">
        <v>76.260000000000005</v>
      </c>
      <c r="DC7" s="39">
        <v>75.8</v>
      </c>
      <c r="DD7" s="39">
        <v>75.760000000000005</v>
      </c>
      <c r="DE7" s="39">
        <v>75.48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0.71</v>
      </c>
      <c r="EE7" s="39">
        <v>0.47</v>
      </c>
      <c r="EF7" s="39">
        <v>0.36</v>
      </c>
      <c r="EG7" s="39">
        <v>0.1</v>
      </c>
      <c r="EH7" s="39">
        <v>0.85</v>
      </c>
      <c r="EI7" s="39">
        <v>0.59</v>
      </c>
      <c r="EJ7" s="39">
        <v>0.64</v>
      </c>
      <c r="EK7" s="39">
        <v>0.55000000000000004</v>
      </c>
      <c r="EL7" s="39">
        <v>0.54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ous11241</cp:lastModifiedBy>
  <cp:lastPrinted>2018-01-30T05:20:27Z</cp:lastPrinted>
  <dcterms:created xsi:type="dcterms:W3CDTF">2017-12-25T01:41:00Z</dcterms:created>
  <dcterms:modified xsi:type="dcterms:W3CDTF">2018-02-15T07:56:53Z</dcterms:modified>
</cp:coreProperties>
</file>