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us11241\Desktop\公営企業に係る経営比較分析表（平成29年度決算）の分析等について（照会）_20190118\２　回答\"/>
    </mc:Choice>
  </mc:AlternateContent>
  <workbookProtection workbookAlgorithmName="SHA-512" workbookHashValue="GpqvGzU8lAjP1S7QqFIy9mwrtGXUoMIe8iUUTOKm7VuR7CFD6qIJteWWgGC/LSyMzBKwMJjI8Tyzr5PG6cn0AQ==" workbookSaltValue="dhN5cJBNwolrQ9dQaIPRi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<sst xmlns="http://schemas.openxmlformats.org/spreadsheetml/2006/main" count="232" uniqueCount="120">
  <si>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</si>
  <si>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</si>
  <si>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</si>
  <si>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</si>
  <si>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</si>
  <si>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</si>
  <si>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</si>
  <si>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</si>
  <si>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</si>
  <si>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</si>
  <si>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</si>
  <si>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</si>
  <si>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</si>
  <si>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</si>
  <si>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</si>
  <si>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</si>
  <si>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</si>
  <si>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</si>
  <si>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</si>
  <si>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</si>
  <si>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</si>
  <si>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</si>
  <si>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</si>
  <si>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</si>
  <si>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</si>
  <si>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</si>
  <si>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</si>
  <si>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</si>
  <si>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</si>
  <si>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</si>
  <si>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</si>
  <si>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</si>
  <si>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</si>
  <si>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</si>
  <si>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</si>
  <si>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</si>
  <si>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</si>
  <si>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</si>
  <si>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</si>
  <si>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</si>
  <si>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</si>
  <si>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</si>
  <si>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</si>
  <si>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</si>
  <si>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</si>
  <si>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</si>
  <si>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</si>
  <si>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</si>
  <si>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</si>
  <si>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</si>
  <si>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</si>
  <si>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</si>
  <si>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</si>
  <si>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</si>
  <si>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</si>
  <si>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</si>
  <si>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</si>
  <si>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</si>
  <si>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</si>
  <si>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</si>
  <si>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</si>
  <si>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</si>
  <si>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</si>
  <si>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</si>
  <si>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</si>
  <si>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</si>
  <si>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</si>
  <si>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</si>
  <si>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</si>
  <si>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</si>
  <si>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</si>
  <si>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</si>
  <si>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</si>
  <si>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</si>
  <si>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</si>
  <si>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</si>
  <si>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</si>
  <si>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</si>
  <si>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</si>
  <si>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</si>
  <si>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</si>
  <si>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</si>
  <si>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</si>
  <si>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</si>
  <si>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</si>
  <si>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</si>
  <si>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</si>
  <si>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</si>
  <si>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</si>
  <si>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</si>
  <si>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</si>
  <si>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</si>
  <si>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</si>
  <si>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</si>
  <si>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</si>
  <si>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</si>
  <si>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</si>
  <si>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</si>
  <si>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</si>
  <si>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</si>
  <si>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</si>
  <si>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</si>
  <si>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</si>
  <si>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</si>
  <si>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</si>
  <si>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</si>
  <si>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</si>
  <si>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</si>
  <si>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</si>
  <si>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</si>
  <si>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</si>
  <si>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</si>
  <si>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</si>
  <si>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</si>
  <si>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</si>
  <si>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</si>
  <si>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</si>
  <si>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①経常収支比率は、単年度の収支が黒字である100％以上となっています。
②累積欠損金比率は、累積欠損金が発生していないため0％となっています。
③流動比率は、短期的な債務に対する支払能力を表し100％以上となっています。
④企業債残高対給水収益比率は、企業債残高の規模を表し、類似団体平均値より大幅に上回っています。平成26年度より段階的に旧簡易水道事業を取り込んでいるため、まだ高まる状況にあり、企業債借入の抑制と給水収益の確保が求められています。
⑤料金回収率は、給水に係る費用がどの程度給水収益で賄えているかを表し、旧簡易水道統合の影響により平成27年度より100％を下回っています。水道料金以外の収入に依存せざるを得ない状況が今後も続くと予想されるため、適正な料金収入の確保が求められます。
⑥給水原価は、有収水量１㎥あたりについて、どれだけの費用がかかっているかを表し、旧簡易水道統合により今後も高くなることが予想され、経営基盤の安定強化が必要となっています。
⑦施設利用率は、配水能力に対する平均配水量の割合を表し、平成26年度からの胆沢ダム本格受水に伴って低下し、余力を有した状況となっています。
⑧有収率は、施設の稼働が収益につながっているか判断するもので、類似団体平均値より下回っておりますがこの近年では改善傾向にあり、引き続き水圧適正化、老朽管更新など抜本的な漏水対策に取り組む必要があります。</t>
    <rPh sb="557" eb="559">
      <t>キンネン</t>
    </rPh>
    <rPh sb="561" eb="563">
      <t>カイゼン</t>
    </rPh>
    <rPh sb="563" eb="565">
      <t>ケイコウ</t>
    </rPh>
    <phoneticPr fontId="4"/>
  </si>
  <si>
    <t>①有形固定資産減価償却率は、減価償却がどの程度進んでいるかを表し、類似団体平均値より下回る下方傾向となっています。
②管路経年化率は、法定耐用年数を超えた管路延長の割合を表し、類似団体平均値より若干下回っており、引き続き計画的な老朽管の更新が求められています。
③管路更新率は当該年度に更新した管路延長の割合を表し、平成26年度より段階的に旧簡易水道事業を取り込んでいるため布設管延長が大きくなり低調となっていますが、引き続き計画的な更新が求められます。</t>
    <rPh sb="97" eb="99">
      <t>ジャッカン</t>
    </rPh>
    <phoneticPr fontId="4"/>
  </si>
  <si>
    <t>平成26年度から平成30年度まで段階的に旧簡易水道事業を上水道事業へ統合するという採算効率の低下する状況下、経営の健全性・効率性が類似団体平均値よりも低調となっている。
平成27年度の料金改定、平成28年度策定の水道事業経営戦略、奥州市水道ビジョン改定を機に、経営基盤の安定強化にむけ経営改善に努め、安全で安心な水道水を安定して供給し続けなければならない。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</si>
</sst>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0.55000000000000004</c:v>
                </c:pt>
                <c:pt idx="2">
                  <c:v>0.5</c:v>
                </c:pt>
                <c:pt idx="3">
                  <c:v>0.34</c:v>
                </c:pt>
                <c:pt idx="4">
                  <c:v>0.27</c:v>
                </c:pt>
              </c:numCache>
            </c:numRef>
          </c:val>
          <c:extLst>
            <c:ext xmlns:c16="http://schemas.microsoft.com/office/drawing/2014/chart" uri="{C3380CC4-5D6E-409C-BE32-E72D297353CC}">
              <c16:uniqueId val="{00000000-168D-479D-A56E-012A93A97D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0.74</c:v>
                </c:pt>
                <c:pt idx="4">
                  <c:v>0.74</c:v>
                </c:pt>
              </c:numCache>
            </c:numRef>
          </c:val>
          <c:smooth val="0"/>
          <c:extLst>
            <c:ext xmlns:c16="http://schemas.microsoft.com/office/drawing/2014/chart" uri="{C3380CC4-5D6E-409C-BE32-E72D297353CC}">
              <c16:uniqueId val="{00000001-168D-479D-A56E-012A93A97D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65.64</c:v>
                </c:pt>
                <c:pt idx="1">
                  <c:v>57.49</c:v>
                </c:pt>
                <c:pt idx="2">
                  <c:v>55.03</c:v>
                </c:pt>
                <c:pt idx="3">
                  <c:v>56.46</c:v>
                </c:pt>
                <c:pt idx="4">
                  <c:v>53.55</c:v>
                </c:pt>
              </c:numCache>
            </c:numRef>
          </c:val>
          <c:extLst>
            <c:ext xmlns:c16="http://schemas.microsoft.com/office/drawing/2014/chart" uri="{C3380CC4-5D6E-409C-BE32-E72D297353CC}">
              <c16:uniqueId val="{00000000-5E80-4975-AC56-43BEF49B19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62.1</c:v>
                </c:pt>
                <c:pt idx="4">
                  <c:v>62.38</c:v>
                </c:pt>
              </c:numCache>
            </c:numRef>
          </c:val>
          <c:smooth val="0"/>
          <c:extLst>
            <c:ext xmlns:c16="http://schemas.microsoft.com/office/drawing/2014/chart" uri="{C3380CC4-5D6E-409C-BE32-E72D297353CC}">
              <c16:uniqueId val="{00000001-5E80-4975-AC56-43BEF49B19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77.989999999999995</c:v>
                </c:pt>
                <c:pt idx="1">
                  <c:v>76.14</c:v>
                </c:pt>
                <c:pt idx="2">
                  <c:v>76.459999999999994</c:v>
                </c:pt>
                <c:pt idx="3">
                  <c:v>77.239999999999995</c:v>
                </c:pt>
                <c:pt idx="4">
                  <c:v>81.400000000000006</c:v>
                </c:pt>
              </c:numCache>
            </c:numRef>
          </c:val>
          <c:extLst>
            <c:ext xmlns:c16="http://schemas.microsoft.com/office/drawing/2014/chart" uri="{C3380CC4-5D6E-409C-BE32-E72D297353CC}">
              <c16:uniqueId val="{00000000-67DA-48F4-96E6-6A5B1670AF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89.52</c:v>
                </c:pt>
                <c:pt idx="4">
                  <c:v>89.17</c:v>
                </c:pt>
              </c:numCache>
            </c:numRef>
          </c:val>
          <c:smooth val="0"/>
          <c:extLst>
            <c:ext xmlns:c16="http://schemas.microsoft.com/office/drawing/2014/chart" uri="{C3380CC4-5D6E-409C-BE32-E72D297353CC}">
              <c16:uniqueId val="{00000001-67DA-48F4-96E6-6A5B1670AF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106.07</c:v>
                </c:pt>
                <c:pt idx="1">
                  <c:v>111.09</c:v>
                </c:pt>
                <c:pt idx="2">
                  <c:v>108.36</c:v>
                </c:pt>
                <c:pt idx="3">
                  <c:v>107.97</c:v>
                </c:pt>
                <c:pt idx="4">
                  <c:v>107.96</c:v>
                </c:pt>
              </c:numCache>
            </c:numRef>
          </c:val>
          <c:extLst>
            <c:ext xmlns:c16="http://schemas.microsoft.com/office/drawing/2014/chart" uri="{C3380CC4-5D6E-409C-BE32-E72D297353CC}">
              <c16:uniqueId val="{00000000-D383-494E-A8A9-FBEEED0FDA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114</c:v>
                </c:pt>
                <c:pt idx="4">
                  <c:v>113.68</c:v>
                </c:pt>
              </c:numCache>
            </c:numRef>
          </c:val>
          <c:smooth val="0"/>
          <c:extLst>
            <c:ext xmlns:c16="http://schemas.microsoft.com/office/drawing/2014/chart" uri="{C3380CC4-5D6E-409C-BE32-E72D297353CC}">
              <c16:uniqueId val="{00000001-D383-494E-A8A9-FBEEED0FDA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38.21</c:v>
                </c:pt>
                <c:pt idx="1">
                  <c:v>39.69</c:v>
                </c:pt>
                <c:pt idx="2">
                  <c:v>37.979999999999997</c:v>
                </c:pt>
                <c:pt idx="3">
                  <c:v>34.22</c:v>
                </c:pt>
                <c:pt idx="4">
                  <c:v>35.81</c:v>
                </c:pt>
              </c:numCache>
            </c:numRef>
          </c:val>
          <c:extLst>
            <c:ext xmlns:c16="http://schemas.microsoft.com/office/drawing/2014/chart" uri="{C3380CC4-5D6E-409C-BE32-E72D297353CC}">
              <c16:uniqueId val="{00000000-5ABF-4DCC-BC2C-BCF1E71900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46.58</c:v>
                </c:pt>
                <c:pt idx="4">
                  <c:v>46.99</c:v>
                </c:pt>
              </c:numCache>
            </c:numRef>
          </c:val>
          <c:smooth val="0"/>
          <c:extLst>
            <c:ext xmlns:c16="http://schemas.microsoft.com/office/drawing/2014/chart" uri="{C3380CC4-5D6E-409C-BE32-E72D297353CC}">
              <c16:uniqueId val="{00000001-5ABF-4DCC-BC2C-BCF1E71900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6.97</c:v>
                </c:pt>
                <c:pt idx="1">
                  <c:v>9.07</c:v>
                </c:pt>
                <c:pt idx="2">
                  <c:v>8.84</c:v>
                </c:pt>
                <c:pt idx="3">
                  <c:v>7.67</c:v>
                </c:pt>
                <c:pt idx="4">
                  <c:v>13.24</c:v>
                </c:pt>
              </c:numCache>
            </c:numRef>
          </c:val>
          <c:extLst>
            <c:ext xmlns:c16="http://schemas.microsoft.com/office/drawing/2014/chart" uri="{C3380CC4-5D6E-409C-BE32-E72D297353CC}">
              <c16:uniqueId val="{00000000-9790-4F56-9463-778FA4200C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14.45</c:v>
                </c:pt>
                <c:pt idx="4">
                  <c:v>15.83</c:v>
                </c:pt>
              </c:numCache>
            </c:numRef>
          </c:val>
          <c:smooth val="0"/>
          <c:extLst>
            <c:ext xmlns:c16="http://schemas.microsoft.com/office/drawing/2014/chart" uri="{C3380CC4-5D6E-409C-BE32-E72D297353CC}">
              <c16:uniqueId val="{00000001-9790-4F56-9463-778FA4200C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52-4650-962E-846B23E0A9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0.23</c:v>
                </c:pt>
                <c:pt idx="4">
                  <c:v>0.03</c:v>
                </c:pt>
              </c:numCache>
            </c:numRef>
          </c:val>
          <c:smooth val="0"/>
          <c:extLst>
            <c:ext xmlns:c16="http://schemas.microsoft.com/office/drawing/2014/chart" uri="{C3380CC4-5D6E-409C-BE32-E72D297353CC}">
              <c16:uniqueId val="{00000001-4E52-4650-962E-846B23E0A9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354.27</c:v>
                </c:pt>
                <c:pt idx="1">
                  <c:v>223.57</c:v>
                </c:pt>
                <c:pt idx="2">
                  <c:v>188.68</c:v>
                </c:pt>
                <c:pt idx="3">
                  <c:v>161.85</c:v>
                </c:pt>
                <c:pt idx="4">
                  <c:v>165.98</c:v>
                </c:pt>
              </c:numCache>
            </c:numRef>
          </c:val>
          <c:extLst>
            <c:ext xmlns:c16="http://schemas.microsoft.com/office/drawing/2014/chart" uri="{C3380CC4-5D6E-409C-BE32-E72D297353CC}">
              <c16:uniqueId val="{00000000-FB79-42CD-876D-1FCEE13846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349.04</c:v>
                </c:pt>
                <c:pt idx="4">
                  <c:v>337.49</c:v>
                </c:pt>
              </c:numCache>
            </c:numRef>
          </c:val>
          <c:smooth val="0"/>
          <c:extLst>
            <c:ext xmlns:c16="http://schemas.microsoft.com/office/drawing/2014/chart" uri="{C3380CC4-5D6E-409C-BE32-E72D297353CC}">
              <c16:uniqueId val="{00000001-FB79-42CD-876D-1FCEE13846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494.39</c:v>
                </c:pt>
                <c:pt idx="1">
                  <c:v>508.2</c:v>
                </c:pt>
                <c:pt idx="2">
                  <c:v>565.66</c:v>
                </c:pt>
                <c:pt idx="3">
                  <c:v>695.59</c:v>
                </c:pt>
                <c:pt idx="4">
                  <c:v>674.1</c:v>
                </c:pt>
              </c:numCache>
            </c:numRef>
          </c:val>
          <c:extLst>
            <c:ext xmlns:c16="http://schemas.microsoft.com/office/drawing/2014/chart" uri="{C3380CC4-5D6E-409C-BE32-E72D297353CC}">
              <c16:uniqueId val="{00000000-7172-4FA7-8FE0-FB25CE70A7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254.54</c:v>
                </c:pt>
                <c:pt idx="4">
                  <c:v>265.92</c:v>
                </c:pt>
              </c:numCache>
            </c:numRef>
          </c:val>
          <c:smooth val="0"/>
          <c:extLst>
            <c:ext xmlns:c16="http://schemas.microsoft.com/office/drawing/2014/chart" uri="{C3380CC4-5D6E-409C-BE32-E72D297353CC}">
              <c16:uniqueId val="{00000001-7172-4FA7-8FE0-FB25CE70A7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101.53</c:v>
                </c:pt>
                <c:pt idx="1">
                  <c:v>107.17</c:v>
                </c:pt>
                <c:pt idx="2">
                  <c:v>97.05</c:v>
                </c:pt>
                <c:pt idx="3">
                  <c:v>87.07</c:v>
                </c:pt>
                <c:pt idx="4">
                  <c:v>86.99</c:v>
                </c:pt>
              </c:numCache>
            </c:numRef>
          </c:val>
          <c:extLst>
            <c:ext xmlns:c16="http://schemas.microsoft.com/office/drawing/2014/chart" uri="{C3380CC4-5D6E-409C-BE32-E72D297353CC}">
              <c16:uniqueId val="{00000000-0CFE-4365-801F-51EB5B5A0E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106.52</c:v>
                </c:pt>
                <c:pt idx="4">
                  <c:v>105.86</c:v>
                </c:pt>
              </c:numCache>
            </c:numRef>
          </c:val>
          <c:smooth val="0"/>
          <c:extLst>
            <c:ext xmlns:c16="http://schemas.microsoft.com/office/drawing/2014/chart" uri="{C3380CC4-5D6E-409C-BE32-E72D297353CC}">
              <c16:uniqueId val="{00000001-0CFE-4365-801F-51EB5B5A0E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199.31</c:v>
                </c:pt>
                <c:pt idx="1">
                  <c:v>187.68</c:v>
                </c:pt>
                <c:pt idx="2">
                  <c:v>216.33</c:v>
                </c:pt>
                <c:pt idx="3">
                  <c:v>241.77</c:v>
                </c:pt>
                <c:pt idx="4">
                  <c:v>242.14</c:v>
                </c:pt>
              </c:numCache>
            </c:numRef>
          </c:val>
          <c:extLst>
            <c:ext xmlns:c16="http://schemas.microsoft.com/office/drawing/2014/chart" uri="{C3380CC4-5D6E-409C-BE32-E72D297353CC}">
              <c16:uniqueId val="{00000000-A9B1-410D-8516-60752BC2DB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155.80000000000001</c:v>
                </c:pt>
                <c:pt idx="4">
                  <c:v>158.58000000000001</c:v>
                </c:pt>
              </c:numCache>
            </c:numRef>
          </c:val>
          <c:smooth val="0"/>
          <c:extLst>
            <c:ext xmlns:c16="http://schemas.microsoft.com/office/drawing/2014/chart" uri="{C3380CC4-5D6E-409C-BE32-E72D297353CC}">
              <c16:uniqueId val="{00000001-A9B1-410D-8516-60752BC2DB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奥州市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118852</v>
      </c>
      <c r="AM8" s="59"/>
      <c r="AN8" s="59"/>
      <c r="AO8" s="59"/>
      <c r="AP8" s="59"/>
      <c r="AQ8" s="59"/>
      <c r="AR8" s="59"/>
      <c r="AS8" s="59"/>
      <c r="AT8" s="50">
        <f>データ!$S$6</f>
        <v>993.3</v>
      </c>
      <c r="AU8" s="51"/>
      <c r="AV8" s="51"/>
      <c r="AW8" s="51"/>
      <c r="AX8" s="51"/>
      <c r="AY8" s="51"/>
      <c r="AZ8" s="51"/>
      <c r="BA8" s="51"/>
      <c r="BB8" s="52">
        <f>データ!$T$6</f>
        <v>119.65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54.04</v>
      </c>
      <c r="J10" s="51"/>
      <c r="K10" s="51"/>
      <c r="L10" s="51"/>
      <c r="M10" s="51"/>
      <c r="N10" s="51"/>
      <c r="O10" s="62"/>
      <c r="P10" s="52">
        <f>データ!$P$6</f>
        <v>88.81</v>
      </c>
      <c r="Q10" s="52"/>
      <c r="R10" s="52"/>
      <c r="S10" s="52"/>
      <c r="T10" s="52"/>
      <c r="U10" s="52"/>
      <c r="V10" s="52"/>
      <c r="W10" s="59">
        <f>データ!$Q$6</f>
        <v>3888</v>
      </c>
      <c r="X10" s="59"/>
      <c r="Y10" s="59"/>
      <c r="Z10" s="59"/>
      <c r="AA10" s="59"/>
      <c r="AB10" s="59"/>
      <c r="AC10" s="59"/>
      <c r="AD10" s="2"/>
      <c r="AE10" s="2"/>
      <c r="AF10" s="2"/>
      <c r="AG10" s="2"/>
      <c r="AH10" s="4"/>
      <c r="AI10" s="4"/>
      <c r="AJ10" s="4"/>
      <c r="AK10" s="4"/>
      <c r="AL10" s="59">
        <f>データ!$U$6</f>
        <v>104944</v>
      </c>
      <c r="AM10" s="59"/>
      <c r="AN10" s="59"/>
      <c r="AO10" s="59"/>
      <c r="AP10" s="59"/>
      <c r="AQ10" s="59"/>
      <c r="AR10" s="59"/>
      <c r="AS10" s="59"/>
      <c r="AT10" s="50">
        <f>データ!$V$6</f>
        <v>621.41</v>
      </c>
      <c r="AU10" s="51"/>
      <c r="AV10" s="51"/>
      <c r="AW10" s="51"/>
      <c r="AX10" s="51"/>
      <c r="AY10" s="51"/>
      <c r="AZ10" s="51"/>
      <c r="BA10" s="51"/>
      <c r="BB10" s="52">
        <f>データ!$W$6</f>
        <v>168.88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VIQtR4JRFAsMs4wp0HDvmNW+QD6GRzHB2VKsr2RNfiuJnp7BcGB906x4sjw24cfvvqh4AEGlgyAdCtwM8DmFA==" saltValue="VXtNbnJ939yG4T4KOUFZZ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32158</v>
      </c>
      <c r="D6" s="33">
        <f t="shared" si="3"/>
        <v>46</v>
      </c>
      <c r="E6" s="33">
        <f t="shared" si="3"/>
        <v>1</v>
      </c>
      <c r="F6" s="33">
        <f t="shared" si="3"/>
        <v>0</v>
      </c>
      <c r="G6" s="33">
        <f t="shared" si="3"/>
        <v>1</v>
      </c>
      <c r="H6" s="33" t="str">
        <f t="shared" si="3"/>
        <v>岩手県　奥州市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54.04</v>
      </c>
      <c r="P6" s="34">
        <f t="shared" si="3"/>
        <v>88.81</v>
      </c>
      <c r="Q6" s="34">
        <f t="shared" si="3"/>
        <v>3888</v>
      </c>
      <c r="R6" s="34">
        <f t="shared" si="3"/>
        <v>118852</v>
      </c>
      <c r="S6" s="34">
        <f t="shared" si="3"/>
        <v>993.3</v>
      </c>
      <c r="T6" s="34">
        <f t="shared" si="3"/>
        <v>119.65</v>
      </c>
      <c r="U6" s="34">
        <f t="shared" si="3"/>
        <v>104944</v>
      </c>
      <c r="V6" s="34">
        <f t="shared" si="3"/>
        <v>621.41</v>
      </c>
      <c r="W6" s="34">
        <f t="shared" si="3"/>
        <v>168.88</v>
      </c>
      <c r="X6" s="35">
        <f>IF(X7="",NA(),X7)</f>
        <v>106.07</v>
      </c>
      <c r="Y6" s="35">
        <f t="shared" ref="Y6:AG6" si="4">IF(Y7="",NA(),Y7)</f>
        <v>111.09</v>
      </c>
      <c r="Z6" s="35">
        <f t="shared" si="4"/>
        <v>108.36</v>
      </c>
      <c r="AA6" s="35">
        <f t="shared" si="4"/>
        <v>107.97</v>
      </c>
      <c r="AB6" s="35">
        <f t="shared" si="4"/>
        <v>107.96</v>
      </c>
      <c r="AC6" s="35">
        <f t="shared" si="4"/>
        <v>107.8</v>
      </c>
      <c r="AD6" s="35">
        <f t="shared" si="4"/>
        <v>111.96</v>
      </c>
      <c r="AE6" s="35">
        <f t="shared" si="4"/>
        <v>112.69</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0.23</v>
      </c>
      <c r="AR6" s="35">
        <f t="shared" si="5"/>
        <v>0.03</v>
      </c>
      <c r="AS6" s="34" t="str">
        <f>IF(AS7="","",IF(AS7="-","【-】","【"&amp;SUBSTITUTE(TEXT(AS7,"#,##0.00"),"-","△")&amp;"】"))</f>
        <v>【0.85】</v>
      </c>
      <c r="AT6" s="35">
        <f>IF(AT7="",NA(),AT7)</f>
        <v>354.27</v>
      </c>
      <c r="AU6" s="35">
        <f t="shared" ref="AU6:BC6" si="6">IF(AU7="",NA(),AU7)</f>
        <v>223.57</v>
      </c>
      <c r="AV6" s="35">
        <f t="shared" si="6"/>
        <v>188.68</v>
      </c>
      <c r="AW6" s="35">
        <f t="shared" si="6"/>
        <v>161.85</v>
      </c>
      <c r="AX6" s="35">
        <f t="shared" si="6"/>
        <v>165.98</v>
      </c>
      <c r="AY6" s="35">
        <f t="shared" si="6"/>
        <v>739.59</v>
      </c>
      <c r="AZ6" s="35">
        <f t="shared" si="6"/>
        <v>335.95</v>
      </c>
      <c r="BA6" s="35">
        <f t="shared" si="6"/>
        <v>346.59</v>
      </c>
      <c r="BB6" s="35">
        <f t="shared" si="6"/>
        <v>349.04</v>
      </c>
      <c r="BC6" s="35">
        <f t="shared" si="6"/>
        <v>337.49</v>
      </c>
      <c r="BD6" s="34" t="str">
        <f>IF(BD7="","",IF(BD7="-","【-】","【"&amp;SUBSTITUTE(TEXT(BD7,"#,##0.00"),"-","△")&amp;"】"))</f>
        <v>【264.34】</v>
      </c>
      <c r="BE6" s="35">
        <f>IF(BE7="",NA(),BE7)</f>
        <v>494.39</v>
      </c>
      <c r="BF6" s="35">
        <f t="shared" ref="BF6:BN6" si="7">IF(BF7="",NA(),BF7)</f>
        <v>508.2</v>
      </c>
      <c r="BG6" s="35">
        <f t="shared" si="7"/>
        <v>565.66</v>
      </c>
      <c r="BH6" s="35">
        <f t="shared" si="7"/>
        <v>695.59</v>
      </c>
      <c r="BI6" s="35">
        <f t="shared" si="7"/>
        <v>674.1</v>
      </c>
      <c r="BJ6" s="35">
        <f t="shared" si="7"/>
        <v>324.08999999999997</v>
      </c>
      <c r="BK6" s="35">
        <f t="shared" si="7"/>
        <v>319.82</v>
      </c>
      <c r="BL6" s="35">
        <f t="shared" si="7"/>
        <v>312.02999999999997</v>
      </c>
      <c r="BM6" s="35">
        <f t="shared" si="7"/>
        <v>254.54</v>
      </c>
      <c r="BN6" s="35">
        <f t="shared" si="7"/>
        <v>265.92</v>
      </c>
      <c r="BO6" s="34" t="str">
        <f>IF(BO7="","",IF(BO7="-","【-】","【"&amp;SUBSTITUTE(TEXT(BO7,"#,##0.00"),"-","△")&amp;"】"))</f>
        <v>【274.27】</v>
      </c>
      <c r="BP6" s="35">
        <f>IF(BP7="",NA(),BP7)</f>
        <v>101.53</v>
      </c>
      <c r="BQ6" s="35">
        <f t="shared" ref="BQ6:BY6" si="8">IF(BQ7="",NA(),BQ7)</f>
        <v>107.17</v>
      </c>
      <c r="BR6" s="35">
        <f t="shared" si="8"/>
        <v>97.05</v>
      </c>
      <c r="BS6" s="35">
        <f t="shared" si="8"/>
        <v>87.07</v>
      </c>
      <c r="BT6" s="35">
        <f t="shared" si="8"/>
        <v>86.99</v>
      </c>
      <c r="BU6" s="35">
        <f t="shared" si="8"/>
        <v>99.46</v>
      </c>
      <c r="BV6" s="35">
        <f t="shared" si="8"/>
        <v>105.21</v>
      </c>
      <c r="BW6" s="35">
        <f t="shared" si="8"/>
        <v>105.71</v>
      </c>
      <c r="BX6" s="35">
        <f t="shared" si="8"/>
        <v>106.52</v>
      </c>
      <c r="BY6" s="35">
        <f t="shared" si="8"/>
        <v>105.86</v>
      </c>
      <c r="BZ6" s="34" t="str">
        <f>IF(BZ7="","",IF(BZ7="-","【-】","【"&amp;SUBSTITUTE(TEXT(BZ7,"#,##0.00"),"-","△")&amp;"】"))</f>
        <v>【104.36】</v>
      </c>
      <c r="CA6" s="35">
        <f>IF(CA7="",NA(),CA7)</f>
        <v>199.31</v>
      </c>
      <c r="CB6" s="35">
        <f t="shared" ref="CB6:CJ6" si="9">IF(CB7="",NA(),CB7)</f>
        <v>187.68</v>
      </c>
      <c r="CC6" s="35">
        <f t="shared" si="9"/>
        <v>216.33</v>
      </c>
      <c r="CD6" s="35">
        <f t="shared" si="9"/>
        <v>241.77</v>
      </c>
      <c r="CE6" s="35">
        <f t="shared" si="9"/>
        <v>242.14</v>
      </c>
      <c r="CF6" s="35">
        <f t="shared" si="9"/>
        <v>171.78</v>
      </c>
      <c r="CG6" s="35">
        <f t="shared" si="9"/>
        <v>162.59</v>
      </c>
      <c r="CH6" s="35">
        <f t="shared" si="9"/>
        <v>162.15</v>
      </c>
      <c r="CI6" s="35">
        <f t="shared" si="9"/>
        <v>155.80000000000001</v>
      </c>
      <c r="CJ6" s="35">
        <f t="shared" si="9"/>
        <v>158.58000000000001</v>
      </c>
      <c r="CK6" s="34" t="str">
        <f>IF(CK7="","",IF(CK7="-","【-】","【"&amp;SUBSTITUTE(TEXT(CK7,"#,##0.00"),"-","△")&amp;"】"))</f>
        <v>【165.71】</v>
      </c>
      <c r="CL6" s="35">
        <f>IF(CL7="",NA(),CL7)</f>
        <v>65.64</v>
      </c>
      <c r="CM6" s="35">
        <f t="shared" ref="CM6:CU6" si="10">IF(CM7="",NA(),CM7)</f>
        <v>57.49</v>
      </c>
      <c r="CN6" s="35">
        <f t="shared" si="10"/>
        <v>55.03</v>
      </c>
      <c r="CO6" s="35">
        <f t="shared" si="10"/>
        <v>56.46</v>
      </c>
      <c r="CP6" s="35">
        <f t="shared" si="10"/>
        <v>53.55</v>
      </c>
      <c r="CQ6" s="35">
        <f t="shared" si="10"/>
        <v>59.68</v>
      </c>
      <c r="CR6" s="35">
        <f t="shared" si="10"/>
        <v>59.17</v>
      </c>
      <c r="CS6" s="35">
        <f t="shared" si="10"/>
        <v>59.34</v>
      </c>
      <c r="CT6" s="35">
        <f t="shared" si="10"/>
        <v>62.1</v>
      </c>
      <c r="CU6" s="35">
        <f t="shared" si="10"/>
        <v>62.38</v>
      </c>
      <c r="CV6" s="34" t="str">
        <f>IF(CV7="","",IF(CV7="-","【-】","【"&amp;SUBSTITUTE(TEXT(CV7,"#,##0.00"),"-","△")&amp;"】"))</f>
        <v>【60.41】</v>
      </c>
      <c r="CW6" s="35">
        <f>IF(CW7="",NA(),CW7)</f>
        <v>77.989999999999995</v>
      </c>
      <c r="CX6" s="35">
        <f t="shared" ref="CX6:DF6" si="11">IF(CX7="",NA(),CX7)</f>
        <v>76.14</v>
      </c>
      <c r="CY6" s="35">
        <f t="shared" si="11"/>
        <v>76.459999999999994</v>
      </c>
      <c r="CZ6" s="35">
        <f t="shared" si="11"/>
        <v>77.239999999999995</v>
      </c>
      <c r="DA6" s="35">
        <f t="shared" si="11"/>
        <v>81.400000000000006</v>
      </c>
      <c r="DB6" s="35">
        <f t="shared" si="11"/>
        <v>87.63</v>
      </c>
      <c r="DC6" s="35">
        <f t="shared" si="11"/>
        <v>87.6</v>
      </c>
      <c r="DD6" s="35">
        <f t="shared" si="11"/>
        <v>87.74</v>
      </c>
      <c r="DE6" s="35">
        <f t="shared" si="11"/>
        <v>89.52</v>
      </c>
      <c r="DF6" s="35">
        <f t="shared" si="11"/>
        <v>89.17</v>
      </c>
      <c r="DG6" s="34" t="str">
        <f>IF(DG7="","",IF(DG7="-","【-】","【"&amp;SUBSTITUTE(TEXT(DG7,"#,##0.00"),"-","△")&amp;"】"))</f>
        <v>【89.93】</v>
      </c>
      <c r="DH6" s="35">
        <f>IF(DH7="",NA(),DH7)</f>
        <v>38.21</v>
      </c>
      <c r="DI6" s="35">
        <f t="shared" ref="DI6:DQ6" si="12">IF(DI7="",NA(),DI7)</f>
        <v>39.69</v>
      </c>
      <c r="DJ6" s="35">
        <f t="shared" si="12"/>
        <v>37.979999999999997</v>
      </c>
      <c r="DK6" s="35">
        <f t="shared" si="12"/>
        <v>34.22</v>
      </c>
      <c r="DL6" s="35">
        <f t="shared" si="12"/>
        <v>35.81</v>
      </c>
      <c r="DM6" s="35">
        <f t="shared" si="12"/>
        <v>39.65</v>
      </c>
      <c r="DN6" s="35">
        <f t="shared" si="12"/>
        <v>45.25</v>
      </c>
      <c r="DO6" s="35">
        <f t="shared" si="12"/>
        <v>46.27</v>
      </c>
      <c r="DP6" s="35">
        <f t="shared" si="12"/>
        <v>46.58</v>
      </c>
      <c r="DQ6" s="35">
        <f t="shared" si="12"/>
        <v>46.99</v>
      </c>
      <c r="DR6" s="34" t="str">
        <f>IF(DR7="","",IF(DR7="-","【-】","【"&amp;SUBSTITUTE(TEXT(DR7,"#,##0.00"),"-","△")&amp;"】"))</f>
        <v>【48.12】</v>
      </c>
      <c r="DS6" s="35">
        <f>IF(DS7="",NA(),DS7)</f>
        <v>6.97</v>
      </c>
      <c r="DT6" s="35">
        <f t="shared" ref="DT6:EB6" si="13">IF(DT7="",NA(),DT7)</f>
        <v>9.07</v>
      </c>
      <c r="DU6" s="35">
        <f t="shared" si="13"/>
        <v>8.84</v>
      </c>
      <c r="DV6" s="35">
        <f t="shared" si="13"/>
        <v>7.67</v>
      </c>
      <c r="DW6" s="35">
        <f t="shared" si="13"/>
        <v>13.24</v>
      </c>
      <c r="DX6" s="35">
        <f t="shared" si="13"/>
        <v>9.7100000000000009</v>
      </c>
      <c r="DY6" s="35">
        <f t="shared" si="13"/>
        <v>10.71</v>
      </c>
      <c r="DZ6" s="35">
        <f t="shared" si="13"/>
        <v>10.93</v>
      </c>
      <c r="EA6" s="35">
        <f t="shared" si="13"/>
        <v>14.45</v>
      </c>
      <c r="EB6" s="35">
        <f t="shared" si="13"/>
        <v>15.83</v>
      </c>
      <c r="EC6" s="34" t="str">
        <f>IF(EC7="","",IF(EC7="-","【-】","【"&amp;SUBSTITUTE(TEXT(EC7,"#,##0.00"),"-","△")&amp;"】"))</f>
        <v>【15.89】</v>
      </c>
      <c r="ED6" s="35">
        <f>IF(ED7="",NA(),ED7)</f>
        <v>0.43</v>
      </c>
      <c r="EE6" s="35">
        <f t="shared" ref="EE6:EM6" si="14">IF(EE7="",NA(),EE7)</f>
        <v>0.55000000000000004</v>
      </c>
      <c r="EF6" s="35">
        <f t="shared" si="14"/>
        <v>0.5</v>
      </c>
      <c r="EG6" s="35">
        <f t="shared" si="14"/>
        <v>0.34</v>
      </c>
      <c r="EH6" s="35">
        <f t="shared" si="14"/>
        <v>0.27</v>
      </c>
      <c r="EI6" s="35">
        <f t="shared" si="14"/>
        <v>0.83</v>
      </c>
      <c r="EJ6" s="35">
        <f t="shared" si="14"/>
        <v>0.72</v>
      </c>
      <c r="EK6" s="35">
        <f t="shared" si="14"/>
        <v>0.71</v>
      </c>
      <c r="EL6" s="35">
        <f t="shared" si="14"/>
        <v>0.74</v>
      </c>
      <c r="EM6" s="35">
        <f t="shared" si="14"/>
        <v>0.74</v>
      </c>
      <c r="EN6" s="34" t="str">
        <f>IF(EN7="","",IF(EN7="-","【-】","【"&amp;SUBSTITUTE(TEXT(EN7,"#,##0.00"),"-","△")&amp;"】"))</f>
        <v>【0.69】</v>
      </c>
    </row>
    <row r="7" spans="1:144" s="36" customFormat="1" x14ac:dyDescent="0.15">
      <c r="A7" s="28"/>
      <c r="B7" s="37">
        <v>2017</v>
      </c>
      <c r="C7" s="37">
        <v>32158</v>
      </c>
      <c r="D7" s="37">
        <v>46</v>
      </c>
      <c r="E7" s="37">
        <v>1</v>
      </c>
      <c r="F7" s="37">
        <v>0</v>
      </c>
      <c r="G7" s="37">
        <v>1</v>
      </c>
      <c r="H7" s="37" t="s">
        <v>105</v>
      </c>
      <c r="I7" s="37" t="s">
        <v>106</v>
      </c>
      <c r="J7" s="37" t="s">
        <v>107</v>
      </c>
      <c r="K7" s="37" t="s">
        <v>108</v>
      </c>
      <c r="L7" s="37" t="s">
        <v>109</v>
      </c>
      <c r="M7" s="37" t="s">
        <v>110</v>
      </c>
      <c r="N7" s="38" t="s">
        <v>111</v>
      </c>
      <c r="O7" s="38">
        <v>54.04</v>
      </c>
      <c r="P7" s="38">
        <v>88.81</v>
      </c>
      <c r="Q7" s="38">
        <v>3888</v>
      </c>
      <c r="R7" s="38">
        <v>118852</v>
      </c>
      <c r="S7" s="38">
        <v>993.3</v>
      </c>
      <c r="T7" s="38">
        <v>119.65</v>
      </c>
      <c r="U7" s="38">
        <v>104944</v>
      </c>
      <c r="V7" s="38">
        <v>621.41</v>
      </c>
      <c r="W7" s="38">
        <v>168.88</v>
      </c>
      <c r="X7" s="38">
        <v>106.07</v>
      </c>
      <c r="Y7" s="38">
        <v>111.09</v>
      </c>
      <c r="Z7" s="38">
        <v>108.36</v>
      </c>
      <c r="AA7" s="38">
        <v>107.97</v>
      </c>
      <c r="AB7" s="38">
        <v>107.96</v>
      </c>
      <c r="AC7" s="38">
        <v>107.8</v>
      </c>
      <c r="AD7" s="38">
        <v>111.96</v>
      </c>
      <c r="AE7" s="38">
        <v>112.69</v>
      </c>
      <c r="AF7" s="38">
        <v>114</v>
      </c>
      <c r="AG7" s="38">
        <v>113.68</v>
      </c>
      <c r="AH7" s="38">
        <v>113.39</v>
      </c>
      <c r="AI7" s="38">
        <v>0</v>
      </c>
      <c r="AJ7" s="38">
        <v>0</v>
      </c>
      <c r="AK7" s="38">
        <v>0</v>
      </c>
      <c r="AL7" s="38">
        <v>0</v>
      </c>
      <c r="AM7" s="38">
        <v>0</v>
      </c>
      <c r="AN7" s="38">
        <v>4.3899999999999997</v>
      </c>
      <c r="AO7" s="38">
        <v>0.41</v>
      </c>
      <c r="AP7" s="38">
        <v>0.54</v>
      </c>
      <c r="AQ7" s="38">
        <v>0.23</v>
      </c>
      <c r="AR7" s="38">
        <v>0.03</v>
      </c>
      <c r="AS7" s="38">
        <v>0.85</v>
      </c>
      <c r="AT7" s="38">
        <v>354.27</v>
      </c>
      <c r="AU7" s="38">
        <v>223.57</v>
      </c>
      <c r="AV7" s="38">
        <v>188.68</v>
      </c>
      <c r="AW7" s="38">
        <v>161.85</v>
      </c>
      <c r="AX7" s="38">
        <v>165.98</v>
      </c>
      <c r="AY7" s="38">
        <v>739.59</v>
      </c>
      <c r="AZ7" s="38">
        <v>335.95</v>
      </c>
      <c r="BA7" s="38">
        <v>346.59</v>
      </c>
      <c r="BB7" s="38">
        <v>349.04</v>
      </c>
      <c r="BC7" s="38">
        <v>337.49</v>
      </c>
      <c r="BD7" s="38">
        <v>264.33999999999997</v>
      </c>
      <c r="BE7" s="38">
        <v>494.39</v>
      </c>
      <c r="BF7" s="38">
        <v>508.2</v>
      </c>
      <c r="BG7" s="38">
        <v>565.66</v>
      </c>
      <c r="BH7" s="38">
        <v>695.59</v>
      </c>
      <c r="BI7" s="38">
        <v>674.1</v>
      </c>
      <c r="BJ7" s="38">
        <v>324.08999999999997</v>
      </c>
      <c r="BK7" s="38">
        <v>319.82</v>
      </c>
      <c r="BL7" s="38">
        <v>312.02999999999997</v>
      </c>
      <c r="BM7" s="38">
        <v>254.54</v>
      </c>
      <c r="BN7" s="38">
        <v>265.92</v>
      </c>
      <c r="BO7" s="38">
        <v>274.27</v>
      </c>
      <c r="BP7" s="38">
        <v>101.53</v>
      </c>
      <c r="BQ7" s="38">
        <v>107.17</v>
      </c>
      <c r="BR7" s="38">
        <v>97.05</v>
      </c>
      <c r="BS7" s="38">
        <v>87.07</v>
      </c>
      <c r="BT7" s="38">
        <v>86.99</v>
      </c>
      <c r="BU7" s="38">
        <v>99.46</v>
      </c>
      <c r="BV7" s="38">
        <v>105.21</v>
      </c>
      <c r="BW7" s="38">
        <v>105.71</v>
      </c>
      <c r="BX7" s="38">
        <v>106.52</v>
      </c>
      <c r="BY7" s="38">
        <v>105.86</v>
      </c>
      <c r="BZ7" s="38">
        <v>104.36</v>
      </c>
      <c r="CA7" s="38">
        <v>199.31</v>
      </c>
      <c r="CB7" s="38">
        <v>187.68</v>
      </c>
      <c r="CC7" s="38">
        <v>216.33</v>
      </c>
      <c r="CD7" s="38">
        <v>241.77</v>
      </c>
      <c r="CE7" s="38">
        <v>242.14</v>
      </c>
      <c r="CF7" s="38">
        <v>171.78</v>
      </c>
      <c r="CG7" s="38">
        <v>162.59</v>
      </c>
      <c r="CH7" s="38">
        <v>162.15</v>
      </c>
      <c r="CI7" s="38">
        <v>155.80000000000001</v>
      </c>
      <c r="CJ7" s="38">
        <v>158.58000000000001</v>
      </c>
      <c r="CK7" s="38">
        <v>165.71</v>
      </c>
      <c r="CL7" s="38">
        <v>65.64</v>
      </c>
      <c r="CM7" s="38">
        <v>57.49</v>
      </c>
      <c r="CN7" s="38">
        <v>55.03</v>
      </c>
      <c r="CO7" s="38">
        <v>56.46</v>
      </c>
      <c r="CP7" s="38">
        <v>53.55</v>
      </c>
      <c r="CQ7" s="38">
        <v>59.68</v>
      </c>
      <c r="CR7" s="38">
        <v>59.17</v>
      </c>
      <c r="CS7" s="38">
        <v>59.34</v>
      </c>
      <c r="CT7" s="38">
        <v>62.1</v>
      </c>
      <c r="CU7" s="38">
        <v>62.38</v>
      </c>
      <c r="CV7" s="38">
        <v>60.41</v>
      </c>
      <c r="CW7" s="38">
        <v>77.989999999999995</v>
      </c>
      <c r="CX7" s="38">
        <v>76.14</v>
      </c>
      <c r="CY7" s="38">
        <v>76.459999999999994</v>
      </c>
      <c r="CZ7" s="38">
        <v>77.239999999999995</v>
      </c>
      <c r="DA7" s="38">
        <v>81.400000000000006</v>
      </c>
      <c r="DB7" s="38">
        <v>87.63</v>
      </c>
      <c r="DC7" s="38">
        <v>87.6</v>
      </c>
      <c r="DD7" s="38">
        <v>87.74</v>
      </c>
      <c r="DE7" s="38">
        <v>89.52</v>
      </c>
      <c r="DF7" s="38">
        <v>89.17</v>
      </c>
      <c r="DG7" s="38">
        <v>89.93</v>
      </c>
      <c r="DH7" s="38">
        <v>38.21</v>
      </c>
      <c r="DI7" s="38">
        <v>39.69</v>
      </c>
      <c r="DJ7" s="38">
        <v>37.979999999999997</v>
      </c>
      <c r="DK7" s="38">
        <v>34.22</v>
      </c>
      <c r="DL7" s="38">
        <v>35.81</v>
      </c>
      <c r="DM7" s="38">
        <v>39.65</v>
      </c>
      <c r="DN7" s="38">
        <v>45.25</v>
      </c>
      <c r="DO7" s="38">
        <v>46.27</v>
      </c>
      <c r="DP7" s="38">
        <v>46.58</v>
      </c>
      <c r="DQ7" s="38">
        <v>46.99</v>
      </c>
      <c r="DR7" s="38">
        <v>48.12</v>
      </c>
      <c r="DS7" s="38">
        <v>6.97</v>
      </c>
      <c r="DT7" s="38">
        <v>9.07</v>
      </c>
      <c r="DU7" s="38">
        <v>8.84</v>
      </c>
      <c r="DV7" s="38">
        <v>7.67</v>
      </c>
      <c r="DW7" s="38">
        <v>13.24</v>
      </c>
      <c r="DX7" s="38">
        <v>9.7100000000000009</v>
      </c>
      <c r="DY7" s="38">
        <v>10.71</v>
      </c>
      <c r="DZ7" s="38">
        <v>10.93</v>
      </c>
      <c r="EA7" s="38">
        <v>14.45</v>
      </c>
      <c r="EB7" s="38">
        <v>15.83</v>
      </c>
      <c r="EC7" s="38">
        <v>15.89</v>
      </c>
      <c r="ED7" s="38">
        <v>0.43</v>
      </c>
      <c r="EE7" s="38">
        <v>0.55000000000000004</v>
      </c>
      <c r="EF7" s="38">
        <v>0.5</v>
      </c>
      <c r="EG7" s="38">
        <v>0.34</v>
      </c>
      <c r="EH7" s="38">
        <v>0.27</v>
      </c>
      <c r="EI7" s="38">
        <v>0.83</v>
      </c>
      <c r="EJ7" s="38">
        <v>0.72</v>
      </c>
      <c r="EK7" s="38">
        <v>0.71</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ous11241</cp:lastModifiedBy>
  <cp:lastPrinted>2019-01-18T05:10:26Z</cp:lastPrinted>
  <dcterms:created xsi:type="dcterms:W3CDTF">2018-12-03T08:25:59Z</dcterms:created>
  <dcterms:modified xsi:type="dcterms:W3CDTF">2019-01-18T05:10:28Z</dcterms:modified>
  <cp:category/>
</cp:coreProperties>
</file>