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0本庁\1064都市整備部下水道課\001  下水道課内共通(2)\045　経営比較分析表\H30経営比較分析表\02 提出用\"/>
    </mc:Choice>
  </mc:AlternateContent>
  <workbookProtection workbookAlgorithmName="SHA-512" workbookHashValue="FBLbTkjCqYdlzcUafuklh+2ZWmi2Bz4CSWFd2hHQ4aosIMFgHDicT71MbGOaAZugJS7vYXfbIrCNM2mjYXCl7g==" workbookSaltValue="k8JREMHhRbw1rFbZjY18C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P8" i="4"/>
  <c r="C10" i="5" l="1"/>
  <c r="D10" i="5"/>
  <c r="E10" i="5"/>
  <c r="B10" i="5"/>
</calcChain>
</file>

<file path=xl/sharedStrings.xml><?xml version="1.0" encoding="utf-8"?>
<sst xmlns="http://schemas.openxmlformats.org/spreadsheetml/2006/main" count="240" uniqueCount="128">
  <si>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</si>
  <si>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</si>
  <si>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</si>
  <si>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</si>
  <si>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</si>
  <si>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</si>
  <si>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</si>
  <si>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</si>
  <si>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</si>
  <si>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</si>
  <si>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</si>
  <si>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</si>
  <si>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</si>
  <si>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</si>
  <si>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</si>
  <si>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</si>
  <si>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</si>
  <si>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</si>
  <si>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</si>
  <si>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</si>
  <si>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</si>
  <si>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</si>
  <si>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</si>
  <si>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</si>
  <si>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</si>
  <si>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</si>
  <si>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</si>
  <si>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</si>
  <si>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</si>
  <si>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</si>
  <si>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</si>
  <si>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</si>
  <si>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</si>
  <si>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</si>
  <si>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</si>
  <si>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</si>
  <si>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</si>
  <si>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</si>
  <si>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</si>
  <si>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</si>
  <si>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</si>
  <si>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</si>
  <si>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</si>
  <si>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</si>
  <si>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</si>
  <si>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</si>
  <si>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</si>
  <si>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</si>
  <si>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</si>
  <si>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</si>
  <si>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</si>
  <si>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</si>
  <si>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</si>
  <si>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</si>
  <si>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</si>
  <si>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</si>
  <si>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</si>
  <si>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</si>
  <si>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</si>
  <si>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</si>
  <si>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</si>
  <si>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</si>
  <si>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</si>
  <si>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</si>
  <si>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</si>
  <si>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</si>
  <si>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</si>
  <si>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</si>
  <si>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</si>
  <si>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</si>
  <si>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</si>
  <si>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</si>
  <si>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</si>
  <si>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</si>
  <si>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</si>
  <si>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</si>
  <si>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</si>
  <si>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</si>
  <si>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</si>
  <si>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</si>
  <si>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</si>
  <si>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</si>
  <si>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</si>
  <si>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</si>
  <si>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</si>
  <si>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</si>
  <si>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</si>
  <si>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</si>
  <si>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</si>
  <si>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</si>
  <si>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</si>
  <si>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</si>
  <si>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</si>
  <si>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</si>
  <si>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</si>
  <si>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</si>
  <si>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</si>
  <si>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</si>
  <si>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</si>
  <si>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</si>
  <si>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</si>
  <si>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</si>
  <si>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</si>
  <si>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</si>
  <si>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</si>
  <si>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</si>
  <si>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</si>
  <si>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</si>
  <si>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</si>
  <si>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</si>
  <si>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</si>
  <si>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</si>
  <si>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奥州市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</si>
  <si>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</si>
  <si>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</si>
  <si>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</si>
  <si>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</si>
  <si>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</si>
  <si>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</si>
  <si>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</si>
  <si>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</si>
  <si>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</si>
  <si>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</si>
  <si>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</si>
  <si>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</si>
  <si>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③農業集落排水は昭和58年に整備を開始し、破損等のリスクが高まるとされる30年以上経過する管路施設が年々増加しつつあるが、これまで改築、更新を実施するほどの劣化は確認されてはいない。マンホール蓋については、耐用年数の15年を経過するものがあり、劣化や破損が見られる。処理施設については、更新時期を迎えた施設が多く、劣化や破損が見られることから、機能強化事業を実施し、計画的な改築及び更新を順次実施している。
　今後は、その財源の確保や経営に与える影響等を踏まえ、最適整備構想見直し等を実施し、計画的に更新等を実施していく必要がある。また、汚水処理基本計画により市全域での汚水処理施設の統廃合を進め、総費用の削減に努めていく必要がある。</t>
    <phoneticPr fontId="4"/>
  </si>
  <si>
    <t xml:space="preserve">  ①収益的収支比率が100％未満であり、収益に対して経費が上回っている。経費の大半は、施設整備のために借り入れた起債の元利償還金である。資本費平準化債等を活用しているものの、なおも不足する分は一般会計からの繰入金により収支均衡を図っている。
　④企業債残高対事業規模比率は、企業債残高に係る一般会計負担額の増加により減少した。
  ⑤経費回収率が平均を下回った。汚水処理費の抑制と使用料収納率向上により一層努めなければならない。
　⑥汚水処理原価は平均より低い。水洗化率の向上により有収水量を増加させる取組が必要である。
　⑦施設利用率は平均より低い。今後は、人口減少等により有収水量が減少していく見込みであることから、水洗化率の向上に努めるとともに、施設の統廃合により適切な施設規模を維持する必要がある。
　⑧水洗化率は90％を上回り平均よりは高いが、高齢世帯が多く、改築の見込みがないことを理由に水洗化に消極的な側面があるため、向上していない。水洗化普及員を配置し、早期の接続を推進している。</t>
    <rPh sb="37" eb="39">
      <t>ケイヒ</t>
    </rPh>
    <rPh sb="40" eb="42">
      <t>タイハン</t>
    </rPh>
    <rPh sb="44" eb="46">
      <t>シセツ</t>
    </rPh>
    <rPh sb="46" eb="48">
      <t>セイビ</t>
    </rPh>
    <rPh sb="140" eb="142">
      <t>キギョウ</t>
    </rPh>
    <rPh sb="205" eb="207">
      <t>イッソウ</t>
    </rPh>
    <rPh sb="332" eb="334">
      <t>シセツ</t>
    </rPh>
    <rPh sb="335" eb="338">
      <t>トウハイゴウ</t>
    </rPh>
    <rPh sb="375" eb="377">
      <t>ヘイキン</t>
    </rPh>
    <rPh sb="380" eb="381">
      <t>タカ</t>
    </rPh>
    <rPh sb="423" eb="425">
      <t>コウジョウ</t>
    </rPh>
    <phoneticPr fontId="4"/>
  </si>
  <si>
    <t xml:space="preserve">  
 下水道使用料及び基準内繰入金のみでは、経費の全てを賄えず、不足する分は基準外繰入金により収支均衡を図っている。
　今後は、人口減少及び節水型機器の普及を要因とした有収水量の減少が見込まれ、早期に未接続世帯の水洗化促進を行っていく必要がある。　
　また、持続的な事業実施のため、汚水処理基本計画による早期概成に向けた整備及び市全域の処理施設を対象とした統廃合の取組に加え、最適整備構想見直しによる計画的な施設の改築又は更新により、総費用の削減を行うとともに、これらの事業実施のため、適正な原価に基づいた使用料の見直しを検討する必要がある。H32年度より使用料の見直し及び汚水処理施設の統廃合を進める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</si>
</sst>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AC-4F0D-9D35-CF2A3822D748}"/>
            </c:ext>
          </c:extLst>
        </c:ser>
        <c:dLbls>
          <c:showLegendKey val="0"/>
          <c:showVal val="0"/>
          <c:showCatName val="0"/>
          <c:showSerName val="0"/>
          <c:showPercent val="0"/>
          <c:showBubbleSize val="0"/>
        </c:dLbls>
        <c:gapWidth val="150"/>
        <c:axId val="80533760"/>
        <c:axId val="8487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0.03</c:v>
                </c:pt>
                <c:pt idx="2">
                  <c:v>0.11</c:v>
                </c:pt>
                <c:pt idx="3">
                  <c:v>0.05</c:v>
                </c:pt>
                <c:pt idx="4">
                  <c:v>0.44</c:v>
                </c:pt>
              </c:numCache>
            </c:numRef>
          </c:val>
          <c:smooth val="0"/>
          <c:extLst>
            <c:ext xmlns:c16="http://schemas.microsoft.com/office/drawing/2014/chart" uri="{C3380CC4-5D6E-409C-BE32-E72D297353CC}">
              <c16:uniqueId val="{00000001-2DAC-4F0D-9D35-CF2A3822D748}"/>
            </c:ext>
          </c:extLst>
        </c:ser>
        <c:dLbls>
          <c:showLegendKey val="0"/>
          <c:showVal val="0"/>
          <c:showCatName val="0"/>
          <c:showSerName val="0"/>
          <c:showPercent val="0"/>
          <c:showBubbleSize val="0"/>
        </c:dLbls>
        <c:marker val="1"/>
        <c:smooth val="0"/>
        <c:axId val="80533760"/>
        <c:axId val="84873600"/>
      </c:lineChart>
      <c:dateAx>
        <c:axId val="80533760"/>
        <c:scaling>
          <c:orientation val="minMax"/>
        </c:scaling>
        <c:delete val="1"/>
        <c:axPos val="b"/>
        <c:numFmt formatCode="ge" sourceLinked="1"/>
        <c:majorTickMark val="none"/>
        <c:minorTickMark val="none"/>
        <c:tickLblPos val="none"/>
        <c:crossAx val="84873600"/>
        <c:crosses val="autoZero"/>
        <c:auto val="1"/>
        <c:lblOffset val="100"/>
        <c:baseTimeUnit val="years"/>
      </c:dateAx>
      <c:valAx>
        <c:axId val="848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3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41.39</c:v>
                </c:pt>
                <c:pt idx="1">
                  <c:v>40.479999999999997</c:v>
                </c:pt>
                <c:pt idx="2">
                  <c:v>40.06</c:v>
                </c:pt>
                <c:pt idx="3">
                  <c:v>14.56</c:v>
                </c:pt>
                <c:pt idx="4">
                  <c:v>41.49</c:v>
                </c:pt>
              </c:numCache>
            </c:numRef>
          </c:val>
          <c:extLst>
            <c:ext xmlns:c16="http://schemas.microsoft.com/office/drawing/2014/chart" uri="{C3380CC4-5D6E-409C-BE32-E72D297353CC}">
              <c16:uniqueId val="{00000000-5757-45A1-B7E2-F09CE75D6135}"/>
            </c:ext>
          </c:extLst>
        </c:ser>
        <c:dLbls>
          <c:showLegendKey val="0"/>
          <c:showVal val="0"/>
          <c:showCatName val="0"/>
          <c:showSerName val="0"/>
          <c:showPercent val="0"/>
          <c:showBubbleSize val="0"/>
        </c:dLbls>
        <c:gapWidth val="150"/>
        <c:axId val="86288256"/>
        <c:axId val="8629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58.47</c:v>
                </c:pt>
                <c:pt idx="2">
                  <c:v>57.3</c:v>
                </c:pt>
                <c:pt idx="3">
                  <c:v>56</c:v>
                </c:pt>
                <c:pt idx="4">
                  <c:v>56.01</c:v>
                </c:pt>
              </c:numCache>
            </c:numRef>
          </c:val>
          <c:smooth val="0"/>
          <c:extLst>
            <c:ext xmlns:c16="http://schemas.microsoft.com/office/drawing/2014/chart" uri="{C3380CC4-5D6E-409C-BE32-E72D297353CC}">
              <c16:uniqueId val="{00000001-5757-45A1-B7E2-F09CE75D6135}"/>
            </c:ext>
          </c:extLst>
        </c:ser>
        <c:dLbls>
          <c:showLegendKey val="0"/>
          <c:showVal val="0"/>
          <c:showCatName val="0"/>
          <c:showSerName val="0"/>
          <c:showPercent val="0"/>
          <c:showBubbleSize val="0"/>
        </c:dLbls>
        <c:marker val="1"/>
        <c:smooth val="0"/>
        <c:axId val="86288256"/>
        <c:axId val="86294528"/>
      </c:lineChart>
      <c:dateAx>
        <c:axId val="86288256"/>
        <c:scaling>
          <c:orientation val="minMax"/>
        </c:scaling>
        <c:delete val="1"/>
        <c:axPos val="b"/>
        <c:numFmt formatCode="ge" sourceLinked="1"/>
        <c:majorTickMark val="none"/>
        <c:minorTickMark val="none"/>
        <c:tickLblPos val="none"/>
        <c:crossAx val="86294528"/>
        <c:crosses val="autoZero"/>
        <c:auto val="1"/>
        <c:lblOffset val="100"/>
        <c:baseTimeUnit val="years"/>
      </c:dateAx>
      <c:valAx>
        <c:axId val="8629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8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90.01</c:v>
                </c:pt>
                <c:pt idx="1">
                  <c:v>89.91</c:v>
                </c:pt>
                <c:pt idx="2">
                  <c:v>92.15</c:v>
                </c:pt>
                <c:pt idx="3">
                  <c:v>91.5</c:v>
                </c:pt>
                <c:pt idx="4">
                  <c:v>91.47</c:v>
                </c:pt>
              </c:numCache>
            </c:numRef>
          </c:val>
          <c:extLst>
            <c:ext xmlns:c16="http://schemas.microsoft.com/office/drawing/2014/chart" uri="{C3380CC4-5D6E-409C-BE32-E72D297353CC}">
              <c16:uniqueId val="{00000000-E908-428F-A58D-540CB693DF62}"/>
            </c:ext>
          </c:extLst>
        </c:ser>
        <c:dLbls>
          <c:showLegendKey val="0"/>
          <c:showVal val="0"/>
          <c:showCatName val="0"/>
          <c:showSerName val="0"/>
          <c:showPercent val="0"/>
          <c:showBubbleSize val="0"/>
        </c:dLbls>
        <c:gapWidth val="150"/>
        <c:axId val="86337792"/>
        <c:axId val="8633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88.58</c:v>
                </c:pt>
                <c:pt idx="2">
                  <c:v>89.43</c:v>
                </c:pt>
                <c:pt idx="3">
                  <c:v>89.51</c:v>
                </c:pt>
                <c:pt idx="4">
                  <c:v>89.77</c:v>
                </c:pt>
              </c:numCache>
            </c:numRef>
          </c:val>
          <c:smooth val="0"/>
          <c:extLst>
            <c:ext xmlns:c16="http://schemas.microsoft.com/office/drawing/2014/chart" uri="{C3380CC4-5D6E-409C-BE32-E72D297353CC}">
              <c16:uniqueId val="{00000001-E908-428F-A58D-540CB693DF62}"/>
            </c:ext>
          </c:extLst>
        </c:ser>
        <c:dLbls>
          <c:showLegendKey val="0"/>
          <c:showVal val="0"/>
          <c:showCatName val="0"/>
          <c:showSerName val="0"/>
          <c:showPercent val="0"/>
          <c:showBubbleSize val="0"/>
        </c:dLbls>
        <c:marker val="1"/>
        <c:smooth val="0"/>
        <c:axId val="86337792"/>
        <c:axId val="86339968"/>
      </c:lineChart>
      <c:dateAx>
        <c:axId val="86337792"/>
        <c:scaling>
          <c:orientation val="minMax"/>
        </c:scaling>
        <c:delete val="1"/>
        <c:axPos val="b"/>
        <c:numFmt formatCode="ge" sourceLinked="1"/>
        <c:majorTickMark val="none"/>
        <c:minorTickMark val="none"/>
        <c:tickLblPos val="none"/>
        <c:crossAx val="86339968"/>
        <c:crosses val="autoZero"/>
        <c:auto val="1"/>
        <c:lblOffset val="100"/>
        <c:baseTimeUnit val="years"/>
      </c:dateAx>
      <c:valAx>
        <c:axId val="8633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3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47.97</c:v>
                </c:pt>
                <c:pt idx="1">
                  <c:v>61.88</c:v>
                </c:pt>
                <c:pt idx="2">
                  <c:v>60.38</c:v>
                </c:pt>
                <c:pt idx="3">
                  <c:v>62.15</c:v>
                </c:pt>
                <c:pt idx="4">
                  <c:v>61.95</c:v>
                </c:pt>
              </c:numCache>
            </c:numRef>
          </c:val>
          <c:extLst>
            <c:ext xmlns:c16="http://schemas.microsoft.com/office/drawing/2014/chart" uri="{C3380CC4-5D6E-409C-BE32-E72D297353CC}">
              <c16:uniqueId val="{00000000-D515-405D-A49E-7F55ADCEB6EE}"/>
            </c:ext>
          </c:extLst>
        </c:ser>
        <c:dLbls>
          <c:showLegendKey val="0"/>
          <c:showVal val="0"/>
          <c:showCatName val="0"/>
          <c:showSerName val="0"/>
          <c:showPercent val="0"/>
          <c:showBubbleSize val="0"/>
        </c:dLbls>
        <c:gapWidth val="150"/>
        <c:axId val="84904576"/>
        <c:axId val="8491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15-405D-A49E-7F55ADCEB6EE}"/>
            </c:ext>
          </c:extLst>
        </c:ser>
        <c:dLbls>
          <c:showLegendKey val="0"/>
          <c:showVal val="0"/>
          <c:showCatName val="0"/>
          <c:showSerName val="0"/>
          <c:showPercent val="0"/>
          <c:showBubbleSize val="0"/>
        </c:dLbls>
        <c:marker val="1"/>
        <c:smooth val="0"/>
        <c:axId val="84904576"/>
        <c:axId val="84914944"/>
      </c:lineChart>
      <c:dateAx>
        <c:axId val="84904576"/>
        <c:scaling>
          <c:orientation val="minMax"/>
        </c:scaling>
        <c:delete val="1"/>
        <c:axPos val="b"/>
        <c:numFmt formatCode="ge" sourceLinked="1"/>
        <c:majorTickMark val="none"/>
        <c:minorTickMark val="none"/>
        <c:tickLblPos val="none"/>
        <c:crossAx val="84914944"/>
        <c:crosses val="autoZero"/>
        <c:auto val="1"/>
        <c:lblOffset val="100"/>
        <c:baseTimeUnit val="years"/>
      </c:dateAx>
      <c:valAx>
        <c:axId val="8491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0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F4-49B7-AFDF-EA8E30D7D3B7}"/>
            </c:ext>
          </c:extLst>
        </c:ser>
        <c:dLbls>
          <c:showLegendKey val="0"/>
          <c:showVal val="0"/>
          <c:showCatName val="0"/>
          <c:showSerName val="0"/>
          <c:showPercent val="0"/>
          <c:showBubbleSize val="0"/>
        </c:dLbls>
        <c:gapWidth val="150"/>
        <c:axId val="85597184"/>
        <c:axId val="8561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F4-49B7-AFDF-EA8E30D7D3B7}"/>
            </c:ext>
          </c:extLst>
        </c:ser>
        <c:dLbls>
          <c:showLegendKey val="0"/>
          <c:showVal val="0"/>
          <c:showCatName val="0"/>
          <c:showSerName val="0"/>
          <c:showPercent val="0"/>
          <c:showBubbleSize val="0"/>
        </c:dLbls>
        <c:marker val="1"/>
        <c:smooth val="0"/>
        <c:axId val="85597184"/>
        <c:axId val="85619840"/>
      </c:lineChart>
      <c:dateAx>
        <c:axId val="85597184"/>
        <c:scaling>
          <c:orientation val="minMax"/>
        </c:scaling>
        <c:delete val="1"/>
        <c:axPos val="b"/>
        <c:numFmt formatCode="ge" sourceLinked="1"/>
        <c:majorTickMark val="none"/>
        <c:minorTickMark val="none"/>
        <c:tickLblPos val="none"/>
        <c:crossAx val="85619840"/>
        <c:crosses val="autoZero"/>
        <c:auto val="1"/>
        <c:lblOffset val="100"/>
        <c:baseTimeUnit val="years"/>
      </c:dateAx>
      <c:valAx>
        <c:axId val="8561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9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BD-43E3-B28B-2DAB92B9B349}"/>
            </c:ext>
          </c:extLst>
        </c:ser>
        <c:dLbls>
          <c:showLegendKey val="0"/>
          <c:showVal val="0"/>
          <c:showCatName val="0"/>
          <c:showSerName val="0"/>
          <c:showPercent val="0"/>
          <c:showBubbleSize val="0"/>
        </c:dLbls>
        <c:gapWidth val="150"/>
        <c:axId val="85646720"/>
        <c:axId val="8572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BD-43E3-B28B-2DAB92B9B349}"/>
            </c:ext>
          </c:extLst>
        </c:ser>
        <c:dLbls>
          <c:showLegendKey val="0"/>
          <c:showVal val="0"/>
          <c:showCatName val="0"/>
          <c:showSerName val="0"/>
          <c:showPercent val="0"/>
          <c:showBubbleSize val="0"/>
        </c:dLbls>
        <c:marker val="1"/>
        <c:smooth val="0"/>
        <c:axId val="85646720"/>
        <c:axId val="85726720"/>
      </c:lineChart>
      <c:dateAx>
        <c:axId val="85646720"/>
        <c:scaling>
          <c:orientation val="minMax"/>
        </c:scaling>
        <c:delete val="1"/>
        <c:axPos val="b"/>
        <c:numFmt formatCode="ge" sourceLinked="1"/>
        <c:majorTickMark val="none"/>
        <c:minorTickMark val="none"/>
        <c:tickLblPos val="none"/>
        <c:crossAx val="85726720"/>
        <c:crosses val="autoZero"/>
        <c:auto val="1"/>
        <c:lblOffset val="100"/>
        <c:baseTimeUnit val="years"/>
      </c:dateAx>
      <c:valAx>
        <c:axId val="8572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4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37-4B89-8F05-8DA5DE4B356A}"/>
            </c:ext>
          </c:extLst>
        </c:ser>
        <c:dLbls>
          <c:showLegendKey val="0"/>
          <c:showVal val="0"/>
          <c:showCatName val="0"/>
          <c:showSerName val="0"/>
          <c:showPercent val="0"/>
          <c:showBubbleSize val="0"/>
        </c:dLbls>
        <c:gapWidth val="150"/>
        <c:axId val="85766912"/>
        <c:axId val="8576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37-4B89-8F05-8DA5DE4B356A}"/>
            </c:ext>
          </c:extLst>
        </c:ser>
        <c:dLbls>
          <c:showLegendKey val="0"/>
          <c:showVal val="0"/>
          <c:showCatName val="0"/>
          <c:showSerName val="0"/>
          <c:showPercent val="0"/>
          <c:showBubbleSize val="0"/>
        </c:dLbls>
        <c:marker val="1"/>
        <c:smooth val="0"/>
        <c:axId val="85766912"/>
        <c:axId val="85768832"/>
      </c:lineChart>
      <c:dateAx>
        <c:axId val="85766912"/>
        <c:scaling>
          <c:orientation val="minMax"/>
        </c:scaling>
        <c:delete val="1"/>
        <c:axPos val="b"/>
        <c:numFmt formatCode="ge" sourceLinked="1"/>
        <c:majorTickMark val="none"/>
        <c:minorTickMark val="none"/>
        <c:tickLblPos val="none"/>
        <c:crossAx val="85768832"/>
        <c:crosses val="autoZero"/>
        <c:auto val="1"/>
        <c:lblOffset val="100"/>
        <c:baseTimeUnit val="years"/>
      </c:dateAx>
      <c:valAx>
        <c:axId val="857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A8-4B9D-A920-0FB7AF9B837A}"/>
            </c:ext>
          </c:extLst>
        </c:ser>
        <c:dLbls>
          <c:showLegendKey val="0"/>
          <c:showVal val="0"/>
          <c:showCatName val="0"/>
          <c:showSerName val="0"/>
          <c:showPercent val="0"/>
          <c:showBubbleSize val="0"/>
        </c:dLbls>
        <c:gapWidth val="150"/>
        <c:axId val="85804160"/>
        <c:axId val="8580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A8-4B9D-A920-0FB7AF9B837A}"/>
            </c:ext>
          </c:extLst>
        </c:ser>
        <c:dLbls>
          <c:showLegendKey val="0"/>
          <c:showVal val="0"/>
          <c:showCatName val="0"/>
          <c:showSerName val="0"/>
          <c:showPercent val="0"/>
          <c:showBubbleSize val="0"/>
        </c:dLbls>
        <c:marker val="1"/>
        <c:smooth val="0"/>
        <c:axId val="85804160"/>
        <c:axId val="85806080"/>
      </c:lineChart>
      <c:dateAx>
        <c:axId val="85804160"/>
        <c:scaling>
          <c:orientation val="minMax"/>
        </c:scaling>
        <c:delete val="1"/>
        <c:axPos val="b"/>
        <c:numFmt formatCode="ge" sourceLinked="1"/>
        <c:majorTickMark val="none"/>
        <c:minorTickMark val="none"/>
        <c:tickLblPos val="none"/>
        <c:crossAx val="85806080"/>
        <c:crosses val="autoZero"/>
        <c:auto val="1"/>
        <c:lblOffset val="100"/>
        <c:baseTimeUnit val="years"/>
      </c:dateAx>
      <c:valAx>
        <c:axId val="8580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0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986.28</c:v>
                </c:pt>
                <c:pt idx="1">
                  <c:v>678.64</c:v>
                </c:pt>
                <c:pt idx="2">
                  <c:v>659.39</c:v>
                </c:pt>
                <c:pt idx="3">
                  <c:v>614.59</c:v>
                </c:pt>
                <c:pt idx="4">
                  <c:v>104.53</c:v>
                </c:pt>
              </c:numCache>
            </c:numRef>
          </c:val>
          <c:extLst>
            <c:ext xmlns:c16="http://schemas.microsoft.com/office/drawing/2014/chart" uri="{C3380CC4-5D6E-409C-BE32-E72D297353CC}">
              <c16:uniqueId val="{00000000-2EDA-4BEB-A7FE-5CDCD71DC23D}"/>
            </c:ext>
          </c:extLst>
        </c:ser>
        <c:dLbls>
          <c:showLegendKey val="0"/>
          <c:showVal val="0"/>
          <c:showCatName val="0"/>
          <c:showSerName val="0"/>
          <c:showPercent val="0"/>
          <c:showBubbleSize val="0"/>
        </c:dLbls>
        <c:gapWidth val="150"/>
        <c:axId val="85865600"/>
        <c:axId val="8586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632.94000000000005</c:v>
                </c:pt>
                <c:pt idx="2">
                  <c:v>721.43</c:v>
                </c:pt>
                <c:pt idx="3">
                  <c:v>685.34</c:v>
                </c:pt>
                <c:pt idx="4">
                  <c:v>684.74</c:v>
                </c:pt>
              </c:numCache>
            </c:numRef>
          </c:val>
          <c:smooth val="0"/>
          <c:extLst>
            <c:ext xmlns:c16="http://schemas.microsoft.com/office/drawing/2014/chart" uri="{C3380CC4-5D6E-409C-BE32-E72D297353CC}">
              <c16:uniqueId val="{00000001-2EDA-4BEB-A7FE-5CDCD71DC23D}"/>
            </c:ext>
          </c:extLst>
        </c:ser>
        <c:dLbls>
          <c:showLegendKey val="0"/>
          <c:showVal val="0"/>
          <c:showCatName val="0"/>
          <c:showSerName val="0"/>
          <c:showPercent val="0"/>
          <c:showBubbleSize val="0"/>
        </c:dLbls>
        <c:marker val="1"/>
        <c:smooth val="0"/>
        <c:axId val="85865600"/>
        <c:axId val="85867520"/>
      </c:lineChart>
      <c:dateAx>
        <c:axId val="85865600"/>
        <c:scaling>
          <c:orientation val="minMax"/>
        </c:scaling>
        <c:delete val="1"/>
        <c:axPos val="b"/>
        <c:numFmt formatCode="ge" sourceLinked="1"/>
        <c:majorTickMark val="none"/>
        <c:minorTickMark val="none"/>
        <c:tickLblPos val="none"/>
        <c:crossAx val="85867520"/>
        <c:crosses val="autoZero"/>
        <c:auto val="1"/>
        <c:lblOffset val="100"/>
        <c:baseTimeUnit val="years"/>
      </c:dateAx>
      <c:valAx>
        <c:axId val="8586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6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58.44</c:v>
                </c:pt>
                <c:pt idx="1">
                  <c:v>61.21</c:v>
                </c:pt>
                <c:pt idx="2">
                  <c:v>62.26</c:v>
                </c:pt>
                <c:pt idx="3">
                  <c:v>66.61</c:v>
                </c:pt>
                <c:pt idx="4">
                  <c:v>63.31</c:v>
                </c:pt>
              </c:numCache>
            </c:numRef>
          </c:val>
          <c:extLst>
            <c:ext xmlns:c16="http://schemas.microsoft.com/office/drawing/2014/chart" uri="{C3380CC4-5D6E-409C-BE32-E72D297353CC}">
              <c16:uniqueId val="{00000000-3189-40CA-8767-4DB57DA25C99}"/>
            </c:ext>
          </c:extLst>
        </c:ser>
        <c:dLbls>
          <c:showLegendKey val="0"/>
          <c:showVal val="0"/>
          <c:showCatName val="0"/>
          <c:showSerName val="0"/>
          <c:showPercent val="0"/>
          <c:showBubbleSize val="0"/>
        </c:dLbls>
        <c:gapWidth val="150"/>
        <c:axId val="85894656"/>
        <c:axId val="8589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62.3</c:v>
                </c:pt>
                <c:pt idx="2">
                  <c:v>59.3</c:v>
                </c:pt>
                <c:pt idx="3">
                  <c:v>59.83</c:v>
                </c:pt>
                <c:pt idx="4">
                  <c:v>65.33</c:v>
                </c:pt>
              </c:numCache>
            </c:numRef>
          </c:val>
          <c:smooth val="0"/>
          <c:extLst>
            <c:ext xmlns:c16="http://schemas.microsoft.com/office/drawing/2014/chart" uri="{C3380CC4-5D6E-409C-BE32-E72D297353CC}">
              <c16:uniqueId val="{00000001-3189-40CA-8767-4DB57DA25C99}"/>
            </c:ext>
          </c:extLst>
        </c:ser>
        <c:dLbls>
          <c:showLegendKey val="0"/>
          <c:showVal val="0"/>
          <c:showCatName val="0"/>
          <c:showSerName val="0"/>
          <c:showPercent val="0"/>
          <c:showBubbleSize val="0"/>
        </c:dLbls>
        <c:marker val="1"/>
        <c:smooth val="0"/>
        <c:axId val="85894656"/>
        <c:axId val="85896576"/>
      </c:lineChart>
      <c:dateAx>
        <c:axId val="85894656"/>
        <c:scaling>
          <c:orientation val="minMax"/>
        </c:scaling>
        <c:delete val="1"/>
        <c:axPos val="b"/>
        <c:numFmt formatCode="ge" sourceLinked="1"/>
        <c:majorTickMark val="none"/>
        <c:minorTickMark val="none"/>
        <c:tickLblPos val="none"/>
        <c:crossAx val="85896576"/>
        <c:crosses val="autoZero"/>
        <c:auto val="1"/>
        <c:lblOffset val="100"/>
        <c:baseTimeUnit val="years"/>
      </c:dateAx>
      <c:valAx>
        <c:axId val="8589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9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230.26</c:v>
                </c:pt>
                <c:pt idx="1">
                  <c:v>226.58</c:v>
                </c:pt>
                <c:pt idx="2">
                  <c:v>223.55</c:v>
                </c:pt>
                <c:pt idx="3">
                  <c:v>209.68</c:v>
                </c:pt>
                <c:pt idx="4">
                  <c:v>220.9</c:v>
                </c:pt>
              </c:numCache>
            </c:numRef>
          </c:val>
          <c:extLst>
            <c:ext xmlns:c16="http://schemas.microsoft.com/office/drawing/2014/chart" uri="{C3380CC4-5D6E-409C-BE32-E72D297353CC}">
              <c16:uniqueId val="{00000000-7ECF-49AB-BA7F-FF0849EFE42B}"/>
            </c:ext>
          </c:extLst>
        </c:ser>
        <c:dLbls>
          <c:showLegendKey val="0"/>
          <c:showVal val="0"/>
          <c:showCatName val="0"/>
          <c:showSerName val="0"/>
          <c:showPercent val="0"/>
          <c:showBubbleSize val="0"/>
        </c:dLbls>
        <c:gapWidth val="150"/>
        <c:axId val="86246912"/>
        <c:axId val="8624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235.07</c:v>
                </c:pt>
                <c:pt idx="2">
                  <c:v>248.14</c:v>
                </c:pt>
                <c:pt idx="3">
                  <c:v>246.66</c:v>
                </c:pt>
                <c:pt idx="4">
                  <c:v>227.43</c:v>
                </c:pt>
              </c:numCache>
            </c:numRef>
          </c:val>
          <c:smooth val="0"/>
          <c:extLst>
            <c:ext xmlns:c16="http://schemas.microsoft.com/office/drawing/2014/chart" uri="{C3380CC4-5D6E-409C-BE32-E72D297353CC}">
              <c16:uniqueId val="{00000001-7ECF-49AB-BA7F-FF0849EFE42B}"/>
            </c:ext>
          </c:extLst>
        </c:ser>
        <c:dLbls>
          <c:showLegendKey val="0"/>
          <c:showVal val="0"/>
          <c:showCatName val="0"/>
          <c:showSerName val="0"/>
          <c:showPercent val="0"/>
          <c:showBubbleSize val="0"/>
        </c:dLbls>
        <c:marker val="1"/>
        <c:smooth val="0"/>
        <c:axId val="86246912"/>
        <c:axId val="86248832"/>
      </c:lineChart>
      <c:dateAx>
        <c:axId val="86246912"/>
        <c:scaling>
          <c:orientation val="minMax"/>
        </c:scaling>
        <c:delete val="1"/>
        <c:axPos val="b"/>
        <c:numFmt formatCode="ge" sourceLinked="1"/>
        <c:majorTickMark val="none"/>
        <c:minorTickMark val="none"/>
        <c:tickLblPos val="none"/>
        <c:crossAx val="86248832"/>
        <c:crosses val="autoZero"/>
        <c:auto val="1"/>
        <c:lblOffset val="100"/>
        <c:baseTimeUnit val="years"/>
      </c:dateAx>
      <c:valAx>
        <c:axId val="8624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岩手県　奥州市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66">
        <f>データ!S6</f>
        <v>118852</v>
      </c>
      <c r="AM8" s="66"/>
      <c r="AN8" s="66"/>
      <c r="AO8" s="66"/>
      <c r="AP8" s="66"/>
      <c r="AQ8" s="66"/>
      <c r="AR8" s="66"/>
      <c r="AS8" s="66"/>
      <c r="AT8" s="65">
        <f>データ!T6</f>
        <v>993.3</v>
      </c>
      <c r="AU8" s="65"/>
      <c r="AV8" s="65"/>
      <c r="AW8" s="65"/>
      <c r="AX8" s="65"/>
      <c r="AY8" s="65"/>
      <c r="AZ8" s="65"/>
      <c r="BA8" s="65"/>
      <c r="BB8" s="65">
        <f>データ!U6</f>
        <v>119.65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14.83</v>
      </c>
      <c r="Q10" s="65"/>
      <c r="R10" s="65"/>
      <c r="S10" s="65"/>
      <c r="T10" s="65"/>
      <c r="U10" s="65"/>
      <c r="V10" s="65"/>
      <c r="W10" s="65">
        <f>データ!Q6</f>
        <v>90.89</v>
      </c>
      <c r="X10" s="65"/>
      <c r="Y10" s="65"/>
      <c r="Z10" s="65"/>
      <c r="AA10" s="65"/>
      <c r="AB10" s="65"/>
      <c r="AC10" s="65"/>
      <c r="AD10" s="66">
        <f>データ!R6</f>
        <v>2592</v>
      </c>
      <c r="AE10" s="66"/>
      <c r="AF10" s="66"/>
      <c r="AG10" s="66"/>
      <c r="AH10" s="66"/>
      <c r="AI10" s="66"/>
      <c r="AJ10" s="66"/>
      <c r="AK10" s="2"/>
      <c r="AL10" s="66">
        <f>データ!V6</f>
        <v>17525</v>
      </c>
      <c r="AM10" s="66"/>
      <c r="AN10" s="66"/>
      <c r="AO10" s="66"/>
      <c r="AP10" s="66"/>
      <c r="AQ10" s="66"/>
      <c r="AR10" s="66"/>
      <c r="AS10" s="66"/>
      <c r="AT10" s="65">
        <f>データ!W6</f>
        <v>10.050000000000001</v>
      </c>
      <c r="AU10" s="65"/>
      <c r="AV10" s="65"/>
      <c r="AW10" s="65"/>
      <c r="AX10" s="65"/>
      <c r="AY10" s="65"/>
      <c r="AZ10" s="65"/>
      <c r="BA10" s="65"/>
      <c r="BB10" s="65">
        <f>データ!X6</f>
        <v>1743.78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126</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127</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57</v>
      </c>
      <c r="N86" s="25" t="s">
        <v>58</v>
      </c>
      <c r="O86" s="25" t="str">
        <f>データ!EO6</f>
        <v>【0.11】</v>
      </c>
    </row>
  </sheetData>
  <sheetProtection algorithmName="SHA-512" hashValue="7afw2W+t6x3QXRmLKjI1mWBX4ZDjZeO8fCA5pvugkFerv11v8d9h80aO16lzmph+ChO4HhgfWHST4C1udSpc2w==" saltValue="QTZnsPhInVd+2sFXt69iW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59</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60</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61</v>
      </c>
      <c r="B3" s="28" t="s">
        <v>62</v>
      </c>
      <c r="C3" s="28" t="s">
        <v>63</v>
      </c>
      <c r="D3" s="28" t="s">
        <v>64</v>
      </c>
      <c r="E3" s="28" t="s">
        <v>65</v>
      </c>
      <c r="F3" s="28" t="s">
        <v>66</v>
      </c>
      <c r="G3" s="28" t="s">
        <v>67</v>
      </c>
      <c r="H3" s="76" t="s">
        <v>68</v>
      </c>
      <c r="I3" s="77"/>
      <c r="J3" s="77"/>
      <c r="K3" s="77"/>
      <c r="L3" s="77"/>
      <c r="M3" s="77"/>
      <c r="N3" s="77"/>
      <c r="O3" s="77"/>
      <c r="P3" s="77"/>
      <c r="Q3" s="77"/>
      <c r="R3" s="77"/>
      <c r="S3" s="77"/>
      <c r="T3" s="77"/>
      <c r="U3" s="77"/>
      <c r="V3" s="77"/>
      <c r="W3" s="77"/>
      <c r="X3" s="78"/>
      <c r="Y3" s="82" t="s">
        <v>69</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70</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71</v>
      </c>
      <c r="B4" s="29"/>
      <c r="C4" s="29"/>
      <c r="D4" s="29"/>
      <c r="E4" s="29"/>
      <c r="F4" s="29"/>
      <c r="G4" s="29"/>
      <c r="H4" s="79"/>
      <c r="I4" s="80"/>
      <c r="J4" s="80"/>
      <c r="K4" s="80"/>
      <c r="L4" s="80"/>
      <c r="M4" s="80"/>
      <c r="N4" s="80"/>
      <c r="O4" s="80"/>
      <c r="P4" s="80"/>
      <c r="Q4" s="80"/>
      <c r="R4" s="80"/>
      <c r="S4" s="80"/>
      <c r="T4" s="80"/>
      <c r="U4" s="80"/>
      <c r="V4" s="80"/>
      <c r="W4" s="80"/>
      <c r="X4" s="81"/>
      <c r="Y4" s="75" t="s">
        <v>72</v>
      </c>
      <c r="Z4" s="75"/>
      <c r="AA4" s="75"/>
      <c r="AB4" s="75"/>
      <c r="AC4" s="75"/>
      <c r="AD4" s="75"/>
      <c r="AE4" s="75"/>
      <c r="AF4" s="75"/>
      <c r="AG4" s="75"/>
      <c r="AH4" s="75"/>
      <c r="AI4" s="75"/>
      <c r="AJ4" s="75" t="s">
        <v>73</v>
      </c>
      <c r="AK4" s="75"/>
      <c r="AL4" s="75"/>
      <c r="AM4" s="75"/>
      <c r="AN4" s="75"/>
      <c r="AO4" s="75"/>
      <c r="AP4" s="75"/>
      <c r="AQ4" s="75"/>
      <c r="AR4" s="75"/>
      <c r="AS4" s="75"/>
      <c r="AT4" s="75"/>
      <c r="AU4" s="75" t="s">
        <v>74</v>
      </c>
      <c r="AV4" s="75"/>
      <c r="AW4" s="75"/>
      <c r="AX4" s="75"/>
      <c r="AY4" s="75"/>
      <c r="AZ4" s="75"/>
      <c r="BA4" s="75"/>
      <c r="BB4" s="75"/>
      <c r="BC4" s="75"/>
      <c r="BD4" s="75"/>
      <c r="BE4" s="75"/>
      <c r="BF4" s="75" t="s">
        <v>75</v>
      </c>
      <c r="BG4" s="75"/>
      <c r="BH4" s="75"/>
      <c r="BI4" s="75"/>
      <c r="BJ4" s="75"/>
      <c r="BK4" s="75"/>
      <c r="BL4" s="75"/>
      <c r="BM4" s="75"/>
      <c r="BN4" s="75"/>
      <c r="BO4" s="75"/>
      <c r="BP4" s="75"/>
      <c r="BQ4" s="75" t="s">
        <v>76</v>
      </c>
      <c r="BR4" s="75"/>
      <c r="BS4" s="75"/>
      <c r="BT4" s="75"/>
      <c r="BU4" s="75"/>
      <c r="BV4" s="75"/>
      <c r="BW4" s="75"/>
      <c r="BX4" s="75"/>
      <c r="BY4" s="75"/>
      <c r="BZ4" s="75"/>
      <c r="CA4" s="75"/>
      <c r="CB4" s="75" t="s">
        <v>77</v>
      </c>
      <c r="CC4" s="75"/>
      <c r="CD4" s="75"/>
      <c r="CE4" s="75"/>
      <c r="CF4" s="75"/>
      <c r="CG4" s="75"/>
      <c r="CH4" s="75"/>
      <c r="CI4" s="75"/>
      <c r="CJ4" s="75"/>
      <c r="CK4" s="75"/>
      <c r="CL4" s="75"/>
      <c r="CM4" s="75" t="s">
        <v>78</v>
      </c>
      <c r="CN4" s="75"/>
      <c r="CO4" s="75"/>
      <c r="CP4" s="75"/>
      <c r="CQ4" s="75"/>
      <c r="CR4" s="75"/>
      <c r="CS4" s="75"/>
      <c r="CT4" s="75"/>
      <c r="CU4" s="75"/>
      <c r="CV4" s="75"/>
      <c r="CW4" s="75"/>
      <c r="CX4" s="75" t="s">
        <v>79</v>
      </c>
      <c r="CY4" s="75"/>
      <c r="CZ4" s="75"/>
      <c r="DA4" s="75"/>
      <c r="DB4" s="75"/>
      <c r="DC4" s="75"/>
      <c r="DD4" s="75"/>
      <c r="DE4" s="75"/>
      <c r="DF4" s="75"/>
      <c r="DG4" s="75"/>
      <c r="DH4" s="75"/>
      <c r="DI4" s="75" t="s">
        <v>80</v>
      </c>
      <c r="DJ4" s="75"/>
      <c r="DK4" s="75"/>
      <c r="DL4" s="75"/>
      <c r="DM4" s="75"/>
      <c r="DN4" s="75"/>
      <c r="DO4" s="75"/>
      <c r="DP4" s="75"/>
      <c r="DQ4" s="75"/>
      <c r="DR4" s="75"/>
      <c r="DS4" s="75"/>
      <c r="DT4" s="75" t="s">
        <v>81</v>
      </c>
      <c r="DU4" s="75"/>
      <c r="DV4" s="75"/>
      <c r="DW4" s="75"/>
      <c r="DX4" s="75"/>
      <c r="DY4" s="75"/>
      <c r="DZ4" s="75"/>
      <c r="EA4" s="75"/>
      <c r="EB4" s="75"/>
      <c r="EC4" s="75"/>
      <c r="ED4" s="75"/>
      <c r="EE4" s="75" t="s">
        <v>82</v>
      </c>
      <c r="EF4" s="75"/>
      <c r="EG4" s="75"/>
      <c r="EH4" s="75"/>
      <c r="EI4" s="75"/>
      <c r="EJ4" s="75"/>
      <c r="EK4" s="75"/>
      <c r="EL4" s="75"/>
      <c r="EM4" s="75"/>
      <c r="EN4" s="75"/>
      <c r="EO4" s="75"/>
    </row>
    <row r="5" spans="1:145" x14ac:dyDescent="0.15">
      <c r="A5" s="27" t="s">
        <v>83</v>
      </c>
      <c r="B5" s="30"/>
      <c r="C5" s="30"/>
      <c r="D5" s="30"/>
      <c r="E5" s="30"/>
      <c r="F5" s="30"/>
      <c r="G5" s="30"/>
      <c r="H5" s="31" t="s">
        <v>84</v>
      </c>
      <c r="I5" s="31" t="s">
        <v>85</v>
      </c>
      <c r="J5" s="31" t="s">
        <v>86</v>
      </c>
      <c r="K5" s="31" t="s">
        <v>87</v>
      </c>
      <c r="L5" s="31" t="s">
        <v>88</v>
      </c>
      <c r="M5" s="31" t="s">
        <v>5</v>
      </c>
      <c r="N5" s="31" t="s">
        <v>89</v>
      </c>
      <c r="O5" s="31" t="s">
        <v>90</v>
      </c>
      <c r="P5" s="31" t="s">
        <v>91</v>
      </c>
      <c r="Q5" s="31" t="s">
        <v>92</v>
      </c>
      <c r="R5" s="31" t="s">
        <v>93</v>
      </c>
      <c r="S5" s="31" t="s">
        <v>94</v>
      </c>
      <c r="T5" s="31" t="s">
        <v>95</v>
      </c>
      <c r="U5" s="31" t="s">
        <v>96</v>
      </c>
      <c r="V5" s="31" t="s">
        <v>97</v>
      </c>
      <c r="W5" s="31" t="s">
        <v>98</v>
      </c>
      <c r="X5" s="31" t="s">
        <v>99</v>
      </c>
      <c r="Y5" s="31" t="s">
        <v>100</v>
      </c>
      <c r="Z5" s="31" t="s">
        <v>101</v>
      </c>
      <c r="AA5" s="31" t="s">
        <v>102</v>
      </c>
      <c r="AB5" s="31" t="s">
        <v>103</v>
      </c>
      <c r="AC5" s="31" t="s">
        <v>104</v>
      </c>
      <c r="AD5" s="31" t="s">
        <v>105</v>
      </c>
      <c r="AE5" s="31" t="s">
        <v>106</v>
      </c>
      <c r="AF5" s="31" t="s">
        <v>107</v>
      </c>
      <c r="AG5" s="31" t="s">
        <v>108</v>
      </c>
      <c r="AH5" s="31" t="s">
        <v>109</v>
      </c>
      <c r="AI5" s="31" t="s">
        <v>43</v>
      </c>
      <c r="AJ5" s="31" t="s">
        <v>100</v>
      </c>
      <c r="AK5" s="31" t="s">
        <v>101</v>
      </c>
      <c r="AL5" s="31" t="s">
        <v>102</v>
      </c>
      <c r="AM5" s="31" t="s">
        <v>103</v>
      </c>
      <c r="AN5" s="31" t="s">
        <v>104</v>
      </c>
      <c r="AO5" s="31" t="s">
        <v>105</v>
      </c>
      <c r="AP5" s="31" t="s">
        <v>106</v>
      </c>
      <c r="AQ5" s="31" t="s">
        <v>107</v>
      </c>
      <c r="AR5" s="31" t="s">
        <v>108</v>
      </c>
      <c r="AS5" s="31" t="s">
        <v>109</v>
      </c>
      <c r="AT5" s="31" t="s">
        <v>110</v>
      </c>
      <c r="AU5" s="31" t="s">
        <v>100</v>
      </c>
      <c r="AV5" s="31" t="s">
        <v>101</v>
      </c>
      <c r="AW5" s="31" t="s">
        <v>102</v>
      </c>
      <c r="AX5" s="31" t="s">
        <v>103</v>
      </c>
      <c r="AY5" s="31" t="s">
        <v>104</v>
      </c>
      <c r="AZ5" s="31" t="s">
        <v>105</v>
      </c>
      <c r="BA5" s="31" t="s">
        <v>106</v>
      </c>
      <c r="BB5" s="31" t="s">
        <v>107</v>
      </c>
      <c r="BC5" s="31" t="s">
        <v>108</v>
      </c>
      <c r="BD5" s="31" t="s">
        <v>109</v>
      </c>
      <c r="BE5" s="31" t="s">
        <v>110</v>
      </c>
      <c r="BF5" s="31" t="s">
        <v>100</v>
      </c>
      <c r="BG5" s="31" t="s">
        <v>101</v>
      </c>
      <c r="BH5" s="31" t="s">
        <v>102</v>
      </c>
      <c r="BI5" s="31" t="s">
        <v>103</v>
      </c>
      <c r="BJ5" s="31" t="s">
        <v>104</v>
      </c>
      <c r="BK5" s="31" t="s">
        <v>105</v>
      </c>
      <c r="BL5" s="31" t="s">
        <v>106</v>
      </c>
      <c r="BM5" s="31" t="s">
        <v>107</v>
      </c>
      <c r="BN5" s="31" t="s">
        <v>108</v>
      </c>
      <c r="BO5" s="31" t="s">
        <v>109</v>
      </c>
      <c r="BP5" s="31" t="s">
        <v>110</v>
      </c>
      <c r="BQ5" s="31" t="s">
        <v>100</v>
      </c>
      <c r="BR5" s="31" t="s">
        <v>101</v>
      </c>
      <c r="BS5" s="31" t="s">
        <v>102</v>
      </c>
      <c r="BT5" s="31" t="s">
        <v>103</v>
      </c>
      <c r="BU5" s="31" t="s">
        <v>104</v>
      </c>
      <c r="BV5" s="31" t="s">
        <v>105</v>
      </c>
      <c r="BW5" s="31" t="s">
        <v>106</v>
      </c>
      <c r="BX5" s="31" t="s">
        <v>107</v>
      </c>
      <c r="BY5" s="31" t="s">
        <v>108</v>
      </c>
      <c r="BZ5" s="31" t="s">
        <v>109</v>
      </c>
      <c r="CA5" s="31" t="s">
        <v>110</v>
      </c>
      <c r="CB5" s="31" t="s">
        <v>100</v>
      </c>
      <c r="CC5" s="31" t="s">
        <v>101</v>
      </c>
      <c r="CD5" s="31" t="s">
        <v>102</v>
      </c>
      <c r="CE5" s="31" t="s">
        <v>103</v>
      </c>
      <c r="CF5" s="31" t="s">
        <v>104</v>
      </c>
      <c r="CG5" s="31" t="s">
        <v>105</v>
      </c>
      <c r="CH5" s="31" t="s">
        <v>106</v>
      </c>
      <c r="CI5" s="31" t="s">
        <v>107</v>
      </c>
      <c r="CJ5" s="31" t="s">
        <v>108</v>
      </c>
      <c r="CK5" s="31" t="s">
        <v>109</v>
      </c>
      <c r="CL5" s="31" t="s">
        <v>110</v>
      </c>
      <c r="CM5" s="31" t="s">
        <v>100</v>
      </c>
      <c r="CN5" s="31" t="s">
        <v>101</v>
      </c>
      <c r="CO5" s="31" t="s">
        <v>102</v>
      </c>
      <c r="CP5" s="31" t="s">
        <v>103</v>
      </c>
      <c r="CQ5" s="31" t="s">
        <v>104</v>
      </c>
      <c r="CR5" s="31" t="s">
        <v>105</v>
      </c>
      <c r="CS5" s="31" t="s">
        <v>106</v>
      </c>
      <c r="CT5" s="31" t="s">
        <v>107</v>
      </c>
      <c r="CU5" s="31" t="s">
        <v>108</v>
      </c>
      <c r="CV5" s="31" t="s">
        <v>109</v>
      </c>
      <c r="CW5" s="31" t="s">
        <v>110</v>
      </c>
      <c r="CX5" s="31" t="s">
        <v>100</v>
      </c>
      <c r="CY5" s="31" t="s">
        <v>101</v>
      </c>
      <c r="CZ5" s="31" t="s">
        <v>102</v>
      </c>
      <c r="DA5" s="31" t="s">
        <v>103</v>
      </c>
      <c r="DB5" s="31" t="s">
        <v>104</v>
      </c>
      <c r="DC5" s="31" t="s">
        <v>105</v>
      </c>
      <c r="DD5" s="31" t="s">
        <v>106</v>
      </c>
      <c r="DE5" s="31" t="s">
        <v>107</v>
      </c>
      <c r="DF5" s="31" t="s">
        <v>108</v>
      </c>
      <c r="DG5" s="31" t="s">
        <v>109</v>
      </c>
      <c r="DH5" s="31" t="s">
        <v>110</v>
      </c>
      <c r="DI5" s="31" t="s">
        <v>100</v>
      </c>
      <c r="DJ5" s="31" t="s">
        <v>101</v>
      </c>
      <c r="DK5" s="31" t="s">
        <v>102</v>
      </c>
      <c r="DL5" s="31" t="s">
        <v>103</v>
      </c>
      <c r="DM5" s="31" t="s">
        <v>104</v>
      </c>
      <c r="DN5" s="31" t="s">
        <v>105</v>
      </c>
      <c r="DO5" s="31" t="s">
        <v>106</v>
      </c>
      <c r="DP5" s="31" t="s">
        <v>107</v>
      </c>
      <c r="DQ5" s="31" t="s">
        <v>108</v>
      </c>
      <c r="DR5" s="31" t="s">
        <v>109</v>
      </c>
      <c r="DS5" s="31" t="s">
        <v>110</v>
      </c>
      <c r="DT5" s="31" t="s">
        <v>100</v>
      </c>
      <c r="DU5" s="31" t="s">
        <v>101</v>
      </c>
      <c r="DV5" s="31" t="s">
        <v>102</v>
      </c>
      <c r="DW5" s="31" t="s">
        <v>103</v>
      </c>
      <c r="DX5" s="31" t="s">
        <v>104</v>
      </c>
      <c r="DY5" s="31" t="s">
        <v>105</v>
      </c>
      <c r="DZ5" s="31" t="s">
        <v>106</v>
      </c>
      <c r="EA5" s="31" t="s">
        <v>107</v>
      </c>
      <c r="EB5" s="31" t="s">
        <v>108</v>
      </c>
      <c r="EC5" s="31" t="s">
        <v>109</v>
      </c>
      <c r="ED5" s="31" t="s">
        <v>110</v>
      </c>
      <c r="EE5" s="31" t="s">
        <v>100</v>
      </c>
      <c r="EF5" s="31" t="s">
        <v>101</v>
      </c>
      <c r="EG5" s="31" t="s">
        <v>102</v>
      </c>
      <c r="EH5" s="31" t="s">
        <v>103</v>
      </c>
      <c r="EI5" s="31" t="s">
        <v>104</v>
      </c>
      <c r="EJ5" s="31" t="s">
        <v>105</v>
      </c>
      <c r="EK5" s="31" t="s">
        <v>106</v>
      </c>
      <c r="EL5" s="31" t="s">
        <v>107</v>
      </c>
      <c r="EM5" s="31" t="s">
        <v>108</v>
      </c>
      <c r="EN5" s="31" t="s">
        <v>109</v>
      </c>
      <c r="EO5" s="31" t="s">
        <v>110</v>
      </c>
    </row>
    <row r="6" spans="1:145" s="35" customFormat="1" x14ac:dyDescent="0.15">
      <c r="A6" s="27" t="s">
        <v>111</v>
      </c>
      <c r="B6" s="32">
        <f>B7</f>
        <v>2017</v>
      </c>
      <c r="C6" s="32">
        <f t="shared" ref="C6:X6" si="3">C7</f>
        <v>32158</v>
      </c>
      <c r="D6" s="32">
        <f t="shared" si="3"/>
        <v>47</v>
      </c>
      <c r="E6" s="32">
        <f t="shared" si="3"/>
        <v>17</v>
      </c>
      <c r="F6" s="32">
        <f t="shared" si="3"/>
        <v>5</v>
      </c>
      <c r="G6" s="32">
        <f t="shared" si="3"/>
        <v>0</v>
      </c>
      <c r="H6" s="32" t="str">
        <f t="shared" si="3"/>
        <v>岩手県　奥州市</v>
      </c>
      <c r="I6" s="32" t="str">
        <f t="shared" si="3"/>
        <v>法非適用</v>
      </c>
      <c r="J6" s="32" t="str">
        <f t="shared" si="3"/>
        <v>下水道事業</v>
      </c>
      <c r="K6" s="32" t="str">
        <f t="shared" si="3"/>
        <v>農業集落排水</v>
      </c>
      <c r="L6" s="32" t="str">
        <f t="shared" si="3"/>
        <v>F1</v>
      </c>
      <c r="M6" s="32" t="str">
        <f t="shared" si="3"/>
        <v>非設置</v>
      </c>
      <c r="N6" s="33" t="str">
        <f t="shared" si="3"/>
        <v>-</v>
      </c>
      <c r="O6" s="33" t="str">
        <f t="shared" si="3"/>
        <v>該当数値なし</v>
      </c>
      <c r="P6" s="33">
        <f t="shared" si="3"/>
        <v>14.83</v>
      </c>
      <c r="Q6" s="33">
        <f t="shared" si="3"/>
        <v>90.89</v>
      </c>
      <c r="R6" s="33">
        <f t="shared" si="3"/>
        <v>2592</v>
      </c>
      <c r="S6" s="33">
        <f t="shared" si="3"/>
        <v>118852</v>
      </c>
      <c r="T6" s="33">
        <f t="shared" si="3"/>
        <v>993.3</v>
      </c>
      <c r="U6" s="33">
        <f t="shared" si="3"/>
        <v>119.65</v>
      </c>
      <c r="V6" s="33">
        <f t="shared" si="3"/>
        <v>17525</v>
      </c>
      <c r="W6" s="33">
        <f t="shared" si="3"/>
        <v>10.050000000000001</v>
      </c>
      <c r="X6" s="33">
        <f t="shared" si="3"/>
        <v>1743.78</v>
      </c>
      <c r="Y6" s="34">
        <f>IF(Y7="",NA(),Y7)</f>
        <v>47.97</v>
      </c>
      <c r="Z6" s="34">
        <f t="shared" ref="Z6:AH6" si="4">IF(Z7="",NA(),Z7)</f>
        <v>61.88</v>
      </c>
      <c r="AA6" s="34">
        <f t="shared" si="4"/>
        <v>60.38</v>
      </c>
      <c r="AB6" s="34">
        <f t="shared" si="4"/>
        <v>62.15</v>
      </c>
      <c r="AC6" s="34">
        <f t="shared" si="4"/>
        <v>61.95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986.28</v>
      </c>
      <c r="BG6" s="34">
        <f t="shared" ref="BG6:BO6" si="7">IF(BG7="",NA(),BG7)</f>
        <v>678.64</v>
      </c>
      <c r="BH6" s="34">
        <f t="shared" si="7"/>
        <v>659.39</v>
      </c>
      <c r="BI6" s="34">
        <f t="shared" si="7"/>
        <v>614.59</v>
      </c>
      <c r="BJ6" s="34">
        <f t="shared" si="7"/>
        <v>104.53</v>
      </c>
      <c r="BK6" s="34">
        <f t="shared" si="7"/>
        <v>1126.77</v>
      </c>
      <c r="BL6" s="34">
        <f t="shared" si="7"/>
        <v>632.94000000000005</v>
      </c>
      <c r="BM6" s="34">
        <f t="shared" si="7"/>
        <v>721.43</v>
      </c>
      <c r="BN6" s="34">
        <f t="shared" si="7"/>
        <v>685.34</v>
      </c>
      <c r="BO6" s="34">
        <f t="shared" si="7"/>
        <v>684.74</v>
      </c>
      <c r="BP6" s="33" t="str">
        <f>IF(BP7="","",IF(BP7="-","【-】","【"&amp;SUBSTITUTE(TEXT(BP7,"#,##0.00"),"-","△")&amp;"】"))</f>
        <v>【814.89】</v>
      </c>
      <c r="BQ6" s="34">
        <f>IF(BQ7="",NA(),BQ7)</f>
        <v>58.44</v>
      </c>
      <c r="BR6" s="34">
        <f t="shared" ref="BR6:BZ6" si="8">IF(BR7="",NA(),BR7)</f>
        <v>61.21</v>
      </c>
      <c r="BS6" s="34">
        <f t="shared" si="8"/>
        <v>62.26</v>
      </c>
      <c r="BT6" s="34">
        <f t="shared" si="8"/>
        <v>66.61</v>
      </c>
      <c r="BU6" s="34">
        <f t="shared" si="8"/>
        <v>63.31</v>
      </c>
      <c r="BV6" s="34">
        <f t="shared" si="8"/>
        <v>50.9</v>
      </c>
      <c r="BW6" s="34">
        <f t="shared" si="8"/>
        <v>62.3</v>
      </c>
      <c r="BX6" s="34">
        <f t="shared" si="8"/>
        <v>59.3</v>
      </c>
      <c r="BY6" s="34">
        <f t="shared" si="8"/>
        <v>59.83</v>
      </c>
      <c r="BZ6" s="34">
        <f t="shared" si="8"/>
        <v>65.33</v>
      </c>
      <c r="CA6" s="33" t="str">
        <f>IF(CA7="","",IF(CA7="-","【-】","【"&amp;SUBSTITUTE(TEXT(CA7,"#,##0.00"),"-","△")&amp;"】"))</f>
        <v>【60.64】</v>
      </c>
      <c r="CB6" s="34">
        <f>IF(CB7="",NA(),CB7)</f>
        <v>230.26</v>
      </c>
      <c r="CC6" s="34">
        <f t="shared" ref="CC6:CK6" si="9">IF(CC7="",NA(),CC7)</f>
        <v>226.58</v>
      </c>
      <c r="CD6" s="34">
        <f t="shared" si="9"/>
        <v>223.55</v>
      </c>
      <c r="CE6" s="34">
        <f t="shared" si="9"/>
        <v>209.68</v>
      </c>
      <c r="CF6" s="34">
        <f t="shared" si="9"/>
        <v>220.9</v>
      </c>
      <c r="CG6" s="34">
        <f t="shared" si="9"/>
        <v>293.27</v>
      </c>
      <c r="CH6" s="34">
        <f t="shared" si="9"/>
        <v>235.07</v>
      </c>
      <c r="CI6" s="34">
        <f t="shared" si="9"/>
        <v>248.14</v>
      </c>
      <c r="CJ6" s="34">
        <f t="shared" si="9"/>
        <v>246.66</v>
      </c>
      <c r="CK6" s="34">
        <f t="shared" si="9"/>
        <v>227.43</v>
      </c>
      <c r="CL6" s="33" t="str">
        <f>IF(CL7="","",IF(CL7="-","【-】","【"&amp;SUBSTITUTE(TEXT(CL7,"#,##0.00"),"-","△")&amp;"】"))</f>
        <v>【255.52】</v>
      </c>
      <c r="CM6" s="34">
        <f>IF(CM7="",NA(),CM7)</f>
        <v>41.39</v>
      </c>
      <c r="CN6" s="34">
        <f t="shared" ref="CN6:CV6" si="10">IF(CN7="",NA(),CN7)</f>
        <v>40.479999999999997</v>
      </c>
      <c r="CO6" s="34">
        <f t="shared" si="10"/>
        <v>40.06</v>
      </c>
      <c r="CP6" s="34">
        <f t="shared" si="10"/>
        <v>14.56</v>
      </c>
      <c r="CQ6" s="34">
        <f t="shared" si="10"/>
        <v>41.49</v>
      </c>
      <c r="CR6" s="34">
        <f t="shared" si="10"/>
        <v>53.78</v>
      </c>
      <c r="CS6" s="34">
        <f t="shared" si="10"/>
        <v>58.47</v>
      </c>
      <c r="CT6" s="34">
        <f t="shared" si="10"/>
        <v>57.3</v>
      </c>
      <c r="CU6" s="34">
        <f t="shared" si="10"/>
        <v>56</v>
      </c>
      <c r="CV6" s="34">
        <f t="shared" si="10"/>
        <v>56.01</v>
      </c>
      <c r="CW6" s="33" t="str">
        <f>IF(CW7="","",IF(CW7="-","【-】","【"&amp;SUBSTITUTE(TEXT(CW7,"#,##0.00"),"-","△")&amp;"】"))</f>
        <v>【52.49】</v>
      </c>
      <c r="CX6" s="34">
        <f>IF(CX7="",NA(),CX7)</f>
        <v>90.01</v>
      </c>
      <c r="CY6" s="34">
        <f t="shared" ref="CY6:DG6" si="11">IF(CY7="",NA(),CY7)</f>
        <v>89.91</v>
      </c>
      <c r="CZ6" s="34">
        <f t="shared" si="11"/>
        <v>92.15</v>
      </c>
      <c r="DA6" s="34">
        <f t="shared" si="11"/>
        <v>91.5</v>
      </c>
      <c r="DB6" s="34">
        <f t="shared" si="11"/>
        <v>91.47</v>
      </c>
      <c r="DC6" s="34">
        <f t="shared" si="11"/>
        <v>84.06</v>
      </c>
      <c r="DD6" s="34">
        <f t="shared" si="11"/>
        <v>88.58</v>
      </c>
      <c r="DE6" s="34">
        <f t="shared" si="11"/>
        <v>89.43</v>
      </c>
      <c r="DF6" s="34">
        <f t="shared" si="11"/>
        <v>89.51</v>
      </c>
      <c r="DG6" s="34">
        <f t="shared" si="11"/>
        <v>89.77</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0.03</v>
      </c>
      <c r="EL6" s="34">
        <f t="shared" si="14"/>
        <v>0.11</v>
      </c>
      <c r="EM6" s="34">
        <f t="shared" si="14"/>
        <v>0.05</v>
      </c>
      <c r="EN6" s="34">
        <f t="shared" si="14"/>
        <v>0.44</v>
      </c>
      <c r="EO6" s="33" t="str">
        <f>IF(EO7="","",IF(EO7="-","【-】","【"&amp;SUBSTITUTE(TEXT(EO7,"#,##0.00"),"-","△")&amp;"】"))</f>
        <v>【0.11】</v>
      </c>
    </row>
    <row r="7" spans="1:145" s="35" customFormat="1" x14ac:dyDescent="0.15">
      <c r="A7" s="27"/>
      <c r="B7" s="36">
        <v>2017</v>
      </c>
      <c r="C7" s="36">
        <v>32158</v>
      </c>
      <c r="D7" s="36">
        <v>47</v>
      </c>
      <c r="E7" s="36">
        <v>17</v>
      </c>
      <c r="F7" s="36">
        <v>5</v>
      </c>
      <c r="G7" s="36">
        <v>0</v>
      </c>
      <c r="H7" s="36" t="s">
        <v>112</v>
      </c>
      <c r="I7" s="36" t="s">
        <v>113</v>
      </c>
      <c r="J7" s="36" t="s">
        <v>114</v>
      </c>
      <c r="K7" s="36" t="s">
        <v>115</v>
      </c>
      <c r="L7" s="36" t="s">
        <v>116</v>
      </c>
      <c r="M7" s="36" t="s">
        <v>117</v>
      </c>
      <c r="N7" s="37" t="s">
        <v>118</v>
      </c>
      <c r="O7" s="37" t="s">
        <v>119</v>
      </c>
      <c r="P7" s="37">
        <v>14.83</v>
      </c>
      <c r="Q7" s="37">
        <v>90.89</v>
      </c>
      <c r="R7" s="37">
        <v>2592</v>
      </c>
      <c r="S7" s="37">
        <v>118852</v>
      </c>
      <c r="T7" s="37">
        <v>993.3</v>
      </c>
      <c r="U7" s="37">
        <v>119.65</v>
      </c>
      <c r="V7" s="37">
        <v>17525</v>
      </c>
      <c r="W7" s="37">
        <v>10.050000000000001</v>
      </c>
      <c r="X7" s="37">
        <v>1743.78</v>
      </c>
      <c r="Y7" s="37">
        <v>47.97</v>
      </c>
      <c r="Z7" s="37">
        <v>61.88</v>
      </c>
      <c r="AA7" s="37">
        <v>60.38</v>
      </c>
      <c r="AB7" s="37">
        <v>62.15</v>
      </c>
      <c r="AC7" s="37">
        <v>61.95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986.28</v>
      </c>
      <c r="BG7" s="37">
        <v>678.64</v>
      </c>
      <c r="BH7" s="37">
        <v>659.39</v>
      </c>
      <c r="BI7" s="37">
        <v>614.59</v>
      </c>
      <c r="BJ7" s="37">
        <v>104.53</v>
      </c>
      <c r="BK7" s="37">
        <v>1126.77</v>
      </c>
      <c r="BL7" s="37">
        <v>632.94000000000005</v>
      </c>
      <c r="BM7" s="37">
        <v>721.43</v>
      </c>
      <c r="BN7" s="37">
        <v>685.34</v>
      </c>
      <c r="BO7" s="37">
        <v>684.74</v>
      </c>
      <c r="BP7" s="37">
        <v>814.89</v>
      </c>
      <c r="BQ7" s="37">
        <v>58.44</v>
      </c>
      <c r="BR7" s="37">
        <v>61.21</v>
      </c>
      <c r="BS7" s="37">
        <v>62.26</v>
      </c>
      <c r="BT7" s="37">
        <v>66.61</v>
      </c>
      <c r="BU7" s="37">
        <v>63.31</v>
      </c>
      <c r="BV7" s="37">
        <v>50.9</v>
      </c>
      <c r="BW7" s="37">
        <v>62.3</v>
      </c>
      <c r="BX7" s="37">
        <v>59.3</v>
      </c>
      <c r="BY7" s="37">
        <v>59.83</v>
      </c>
      <c r="BZ7" s="37">
        <v>65.33</v>
      </c>
      <c r="CA7" s="37">
        <v>60.64</v>
      </c>
      <c r="CB7" s="37">
        <v>230.26</v>
      </c>
      <c r="CC7" s="37">
        <v>226.58</v>
      </c>
      <c r="CD7" s="37">
        <v>223.55</v>
      </c>
      <c r="CE7" s="37">
        <v>209.68</v>
      </c>
      <c r="CF7" s="37">
        <v>220.9</v>
      </c>
      <c r="CG7" s="37">
        <v>293.27</v>
      </c>
      <c r="CH7" s="37">
        <v>235.07</v>
      </c>
      <c r="CI7" s="37">
        <v>248.14</v>
      </c>
      <c r="CJ7" s="37">
        <v>246.66</v>
      </c>
      <c r="CK7" s="37">
        <v>227.43</v>
      </c>
      <c r="CL7" s="37">
        <v>255.52</v>
      </c>
      <c r="CM7" s="37">
        <v>41.39</v>
      </c>
      <c r="CN7" s="37">
        <v>40.479999999999997</v>
      </c>
      <c r="CO7" s="37">
        <v>40.06</v>
      </c>
      <c r="CP7" s="37">
        <v>14.56</v>
      </c>
      <c r="CQ7" s="37">
        <v>41.49</v>
      </c>
      <c r="CR7" s="37">
        <v>53.78</v>
      </c>
      <c r="CS7" s="37">
        <v>58.47</v>
      </c>
      <c r="CT7" s="37">
        <v>57.3</v>
      </c>
      <c r="CU7" s="37">
        <v>56</v>
      </c>
      <c r="CV7" s="37">
        <v>56.01</v>
      </c>
      <c r="CW7" s="37">
        <v>52.49</v>
      </c>
      <c r="CX7" s="37">
        <v>90.01</v>
      </c>
      <c r="CY7" s="37">
        <v>89.91</v>
      </c>
      <c r="CZ7" s="37">
        <v>92.15</v>
      </c>
      <c r="DA7" s="37">
        <v>91.5</v>
      </c>
      <c r="DB7" s="37">
        <v>91.47</v>
      </c>
      <c r="DC7" s="37">
        <v>84.06</v>
      </c>
      <c r="DD7" s="37">
        <v>88.58</v>
      </c>
      <c r="DE7" s="37">
        <v>89.43</v>
      </c>
      <c r="DF7" s="37">
        <v>89.51</v>
      </c>
      <c r="DG7" s="37">
        <v>89.77</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0.03</v>
      </c>
      <c r="EL7" s="37">
        <v>0.11</v>
      </c>
      <c r="EM7" s="37">
        <v>0.05</v>
      </c>
      <c r="EN7" s="37">
        <v>0.44</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120</v>
      </c>
      <c r="C9" s="39" t="s">
        <v>121</v>
      </c>
      <c r="D9" s="39" t="s">
        <v>122</v>
      </c>
      <c r="E9" s="39" t="s">
        <v>123</v>
      </c>
      <c r="F9" s="39" t="s">
        <v>124</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62</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ous10148</cp:lastModifiedBy>
  <cp:lastPrinted>2019-01-30T00:05:02Z</cp:lastPrinted>
  <dcterms:created xsi:type="dcterms:W3CDTF">2018-12-03T09:19:34Z</dcterms:created>
  <dcterms:modified xsi:type="dcterms:W3CDTF">2019-02-28T23:33:14Z</dcterms:modified>
  <cp:category/>
</cp:coreProperties>
</file>