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H31各種照会文書回答\20200117_経営比較分析(30年度決算)下水\"/>
    </mc:Choice>
  </mc:AlternateContent>
  <workbookProtection workbookAlgorithmName="SHA-512" workbookHashValue="8kfO4PYXaq/sfsmHXFHAomEoirmYwVG1tT0HA70PGm9Fu9Tb9gZeWtR342HdRixyBm5O7Tkf14UpfEt5rzY22w==" workbookSaltValue="R8hc9rfFidxDCfBUEq1M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<sst xmlns="http://schemas.openxmlformats.org/spreadsheetml/2006/main" count="228" uniqueCount="113">
  <si>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</si>
  <si>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</si>
  <si>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</si>
  <si>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</si>
  <si>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</si>
  <si>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</si>
  <si>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</si>
  <si>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</si>
  <si>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</si>
  <si>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</si>
  <si>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</si>
  <si>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</si>
  <si>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</si>
  <si>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</si>
  <si>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</si>
  <si>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</si>
  <si>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</si>
  <si>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</si>
  <si>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</si>
  <si>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</si>
  <si>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</si>
  <si>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</si>
  <si>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</si>
  <si>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</si>
  <si>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</si>
  <si>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</si>
  <si>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</si>
  <si>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</si>
  <si>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</si>
  <si>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</si>
  <si>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</si>
  <si>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</si>
  <si>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</si>
  <si>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</si>
  <si>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</si>
  <si>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</si>
  <si>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</si>
  <si>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</si>
  <si>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</si>
  <si>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</si>
  <si>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</si>
  <si>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</si>
  <si>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</si>
  <si>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</si>
  <si>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</si>
  <si>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</si>
  <si>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</si>
  <si>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</si>
  <si>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</si>
  <si>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</si>
  <si>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</si>
  <si>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</si>
  <si>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</si>
  <si>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</si>
  <si>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</si>
  <si>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</si>
  <si>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</si>
  <si>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</si>
  <si>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</si>
  <si>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</si>
  <si>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</si>
  <si>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</si>
  <si>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</si>
  <si>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</si>
  <si>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</si>
  <si>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</si>
  <si>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</si>
  <si>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</si>
  <si>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</si>
  <si>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</si>
  <si>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</si>
  <si>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</si>
  <si>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</si>
  <si>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</si>
  <si>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</si>
  <si>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</si>
  <si>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</si>
  <si>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</si>
  <si>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</si>
  <si>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</si>
  <si>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</si>
  <si>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</si>
  <si>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</si>
  <si>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</si>
  <si>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</si>
  <si>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</si>
  <si>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</si>
  <si>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</si>
  <si>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</si>
  <si>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</si>
  <si>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</si>
  <si>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</si>
  <si>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</si>
  <si>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</si>
  <si>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</si>
  <si>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</si>
  <si>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</si>
  <si>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</si>
  <si>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</si>
  <si>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</si>
  <si>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</si>
  <si>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</si>
  <si>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</si>
  <si>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</si>
  <si>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</si>
  <si>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</si>
  <si>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</si>
  <si>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</si>
  <si>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</si>
  <si>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</si>
  <si>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から整備を開始し、30年以上経過する管路施設があるが、これまで大規模な改築、更新を実施するほどの劣化は確認されてはいない。マンホール蓋については、耐用年数や劣化状況を見ながら年次計画により更新している。
　前沢下水浄化センターについては、供用開始後15年以上経過しており、設備の劣化が見られることから、長寿命化計画を策定し、計画的な改築及び更新を順次実施している。
　今後は、更新時の財源確保や経営に与える影響等を踏まえ、ストックマネジメント支援制度等を活用し、計画的に整備していく必要がある。
　また、汚水処理基本計画により令和３年度から順次、市全域での汚水処理施設の統廃合を進めることとしており、下水道事業総枠での費用削減を進めていく。</t>
    <rPh sb="37" eb="40">
      <t>ダイキボ</t>
    </rPh>
    <rPh sb="86" eb="88">
      <t>ジョウキョウ</t>
    </rPh>
    <rPh sb="89" eb="90">
      <t>ミ</t>
    </rPh>
    <rPh sb="93" eb="95">
      <t>ネンジ</t>
    </rPh>
    <rPh sb="95" eb="97">
      <t>ケイカク</t>
    </rPh>
    <rPh sb="100" eb="102">
      <t>コウシン</t>
    </rPh>
    <rPh sb="194" eb="197">
      <t>コウシンジ</t>
    </rPh>
    <rPh sb="241" eb="243">
      <t>セイビ</t>
    </rPh>
    <phoneticPr fontId="4"/>
  </si>
  <si>
    <t>　①収益的収支比率及び⑤経費回収率が100％未満であり、収益に対して経費が上回っている。施設整備初期に借入れた起債の償還が順次終了していることから若干の改善が見られるが、依然として起債の償還が大きな負担となっている。財源確保のため資本費平準化債等を活用しているものの、なおも不足する分は一般会計からの繰入金により収支均衡を図っている。
　④企業債残高対事業規模比率は、下水道整備初期に借入れた多額の起債の償還が順次終了していることもあり減少傾向となっている。
　⑥汚水処理原価は、平均より高い。起債の元利償還金の減少により改善は見られるものの、不明水対策等維持管理費の削減及び水洗化率の向上により有収水量を増加させる取組が必要である。
　⑦施設利用率は前沢下水浄化センターの数値であり、平均よりやや低い。令和３年度に隣接する農業集落排水処理区域を統合する予定となっていることから、今後改善する見込みとなっている。なお、水沢地域・江刺地域は流域関連公共下水道であるため、該当数値はない。
　⑧水洗化率は平均を下回っている。水洗化普及員を配置し、供用開始後３年以内の接続を推進している。</t>
    <rPh sb="48" eb="50">
      <t>ショキ</t>
    </rPh>
    <rPh sb="51" eb="53">
      <t>カリイ</t>
    </rPh>
    <rPh sb="55" eb="57">
      <t>キサイ</t>
    </rPh>
    <rPh sb="58" eb="60">
      <t>ショウカン</t>
    </rPh>
    <rPh sb="61" eb="63">
      <t>ジュンジ</t>
    </rPh>
    <rPh sb="63" eb="65">
      <t>シュウリョウ</t>
    </rPh>
    <rPh sb="73" eb="75">
      <t>ジャッカン</t>
    </rPh>
    <rPh sb="76" eb="78">
      <t>カイゼン</t>
    </rPh>
    <rPh sb="79" eb="80">
      <t>ミ</t>
    </rPh>
    <rPh sb="85" eb="87">
      <t>イゼン</t>
    </rPh>
    <rPh sb="90" eb="92">
      <t>キサイ</t>
    </rPh>
    <rPh sb="93" eb="95">
      <t>ショウカン</t>
    </rPh>
    <rPh sb="96" eb="97">
      <t>オオ</t>
    </rPh>
    <rPh sb="99" eb="101">
      <t>フタン</t>
    </rPh>
    <rPh sb="108" eb="110">
      <t>ザイゲン</t>
    </rPh>
    <rPh sb="110" eb="112">
      <t>カクホ</t>
    </rPh>
    <rPh sb="249" eb="251">
      <t>キサイ</t>
    </rPh>
    <rPh sb="252" eb="254">
      <t>ガンリ</t>
    </rPh>
    <rPh sb="254" eb="256">
      <t>ショウカン</t>
    </rPh>
    <rPh sb="256" eb="257">
      <t>キン</t>
    </rPh>
    <rPh sb="258" eb="260">
      <t>ゲンショウ</t>
    </rPh>
    <rPh sb="263" eb="265">
      <t>カイゼン</t>
    </rPh>
    <rPh sb="266" eb="267">
      <t>ミ</t>
    </rPh>
    <rPh sb="356" eb="358">
      <t>レイワ</t>
    </rPh>
    <rPh sb="359" eb="361">
      <t>ネンド</t>
    </rPh>
    <rPh sb="362" eb="364">
      <t>リンセツ</t>
    </rPh>
    <rPh sb="366" eb="368">
      <t>ノウギョウ</t>
    </rPh>
    <rPh sb="368" eb="370">
      <t>シュウラク</t>
    </rPh>
    <rPh sb="370" eb="372">
      <t>ハイスイ</t>
    </rPh>
    <rPh sb="372" eb="374">
      <t>ショリ</t>
    </rPh>
    <rPh sb="374" eb="376">
      <t>クイキ</t>
    </rPh>
    <rPh sb="377" eb="379">
      <t>トウゴウ</t>
    </rPh>
    <rPh sb="381" eb="383">
      <t>ヨテイ</t>
    </rPh>
    <rPh sb="394" eb="396">
      <t>コンゴ</t>
    </rPh>
    <rPh sb="396" eb="398">
      <t>カイゼン</t>
    </rPh>
    <rPh sb="400" eb="402">
      <t>ミコ</t>
    </rPh>
    <rPh sb="415" eb="417">
      <t>チイキ</t>
    </rPh>
    <rPh sb="420" eb="422">
      <t>チイキ</t>
    </rPh>
    <phoneticPr fontId="4"/>
  </si>
  <si>
    <r>
      <t>　下水道使用料及び基準内繰入金のみでは、経費の全てを賄えず、不足する分は基準外繰入金により収支均衡を図っている。
　持続可能な事業運営のため、汚水処理基本計画に</t>
    </r>
    <r>
      <rPr>
        <sz val="11"/>
        <rFont val="ＭＳ ゴシック"/>
        <family val="3"/>
        <charset val="128"/>
      </rPr>
      <t>基づく汚水処理人口普及率95％の早期概成に向けた汚水処理施設の整備及び市全域を対象とした統廃合</t>
    </r>
    <r>
      <rPr>
        <sz val="11"/>
        <color theme="1"/>
        <rFont val="ＭＳ ゴシック"/>
        <family val="3"/>
        <charset val="128"/>
      </rPr>
      <t>の取組に加え、ストックマネジメント支援制度の活用による計画的な施設の改築・更新により総費用の削減を行うとともに、整備済区域の水洗化促進や適正な原価に基づいた使用料</t>
    </r>
    <r>
      <rPr>
        <sz val="11"/>
        <color rgb="FFFF0000"/>
        <rFont val="ＭＳ ゴシック"/>
        <family val="3"/>
        <charset val="128"/>
      </rPr>
      <t>へ</t>
    </r>
    <r>
      <rPr>
        <sz val="11"/>
        <color theme="1"/>
        <rFont val="ＭＳ ゴシック"/>
        <family val="3"/>
        <charset val="128"/>
      </rPr>
      <t>の見直しを行う必要がある。</t>
    </r>
    <rPh sb="60" eb="62">
      <t>カノウ</t>
    </rPh>
    <rPh sb="65" eb="67">
      <t>ウンエイ</t>
    </rPh>
    <rPh sb="80" eb="81">
      <t>モト</t>
    </rPh>
    <rPh sb="144" eb="146">
      <t>シエン</t>
    </rPh>
    <rPh sb="146" eb="148">
      <t>セイド</t>
    </rPh>
    <rPh sb="149" eb="151">
      <t>カツヨウ</t>
    </rPh>
    <rPh sb="154" eb="156">
      <t>ケイカク</t>
    </rPh>
    <rPh sb="156" eb="157">
      <t>テキ</t>
    </rPh>
    <rPh sb="164" eb="166">
      <t>コウシン</t>
    </rPh>
    <rPh sb="169" eb="170">
      <t>ソウ</t>
    </rPh>
    <rPh sb="170" eb="172">
      <t>ヒヨウ</t>
    </rPh>
    <rPh sb="173" eb="175">
      <t>サクゲン</t>
    </rPh>
    <rPh sb="176" eb="177">
      <t>オコナ</t>
    </rPh>
    <rPh sb="195" eb="197">
      <t>テキセイ</t>
    </rPh>
    <rPh sb="210" eb="212">
      <t>ミナオ</t>
    </rPh>
    <rPh sb="214" eb="2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</si>
</sst>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0-4858-A8DC-5FE7861B4A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0770-4858-A8DC-5FE7861B4A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62.9</c:v>
                </c:pt>
                <c:pt idx="1">
                  <c:v>62.23</c:v>
                </c:pt>
                <c:pt idx="2">
                  <c:v>61.44</c:v>
                </c:pt>
                <c:pt idx="3">
                  <c:v>65.27</c:v>
                </c:pt>
                <c:pt idx="4">
                  <c:v>67.510000000000005</c:v>
                </c:pt>
              </c:numCache>
            </c:numRef>
          </c:val>
          <c:extLst>
            <c:ext xmlns:c16="http://schemas.microsoft.com/office/drawing/2014/chart" uri="{C3380CC4-5D6E-409C-BE32-E72D297353CC}">
              <c16:uniqueId val="{00000000-DB91-4C13-AA69-A631778F58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1-4C13-AA69-A631778F58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F-45FE-B000-02BFF12FAB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F-45FE-B000-02BFF12FAB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B-4270-A01B-9BE0BD552C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B-4270-A01B-9BE0BD552C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E-4BB8-92B4-12808BC1D9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E-4BB8-92B4-12808BC1D9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B0-48DD-A94C-3C9E4E7D2F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0-48DD-A94C-3C9E4E7D2F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1514.48</c:v>
                </c:pt>
                <c:pt idx="1">
                  <c:v>1387.06</c:v>
                </c:pt>
                <c:pt idx="2">
                  <c:v>1331.5</c:v>
                </c:pt>
                <c:pt idx="3">
                  <c:v>901.81</c:v>
                </c:pt>
                <c:pt idx="4">
                  <c:v>598.14</c:v>
                </c:pt>
              </c:numCache>
            </c:numRef>
          </c:val>
          <c:extLst>
            <c:ext xmlns:c16="http://schemas.microsoft.com/office/drawing/2014/chart" uri="{C3380CC4-5D6E-409C-BE32-E72D297353CC}">
              <c16:uniqueId val="{00000000-6C50-413E-8CC6-7D588A7C49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6C50-413E-8CC6-7D588A7C49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77.52</c:v>
                </c:pt>
                <c:pt idx="1">
                  <c:v>81.22</c:v>
                </c:pt>
                <c:pt idx="2">
                  <c:v>79.989999999999995</c:v>
                </c:pt>
                <c:pt idx="3">
                  <c:v>90.58</c:v>
                </c:pt>
                <c:pt idx="4">
                  <c:v>97.08</c:v>
                </c:pt>
              </c:numCache>
            </c:numRef>
          </c:val>
          <c:extLst>
            <c:ext xmlns:c16="http://schemas.microsoft.com/office/drawing/2014/chart" uri="{C3380CC4-5D6E-409C-BE32-E72D297353CC}">
              <c16:uniqueId val="{00000000-E73C-40A5-8968-A30E27BCFD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E73C-40A5-8968-A30E27BCFD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240.19</c:v>
                </c:pt>
                <c:pt idx="1">
                  <c:v>230.54</c:v>
                </c:pt>
                <c:pt idx="2">
                  <c:v>234.32</c:v>
                </c:pt>
                <c:pt idx="3">
                  <c:v>206.84</c:v>
                </c:pt>
                <c:pt idx="4">
                  <c:v>193.49</c:v>
                </c:pt>
              </c:numCache>
            </c:numRef>
          </c:val>
          <c:extLst>
            <c:ext xmlns:c16="http://schemas.microsoft.com/office/drawing/2014/chart" uri="{C3380CC4-5D6E-409C-BE32-E72D297353CC}">
              <c16:uniqueId val="{00000000-97A9-49AA-AE21-5DB773640B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97A9-49AA-AE21-5DB773640B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55.83</c:v>
                </c:pt>
                <c:pt idx="1">
                  <c:v>54.87</c:v>
                </c:pt>
                <c:pt idx="2">
                  <c:v>54.33</c:v>
                </c:pt>
                <c:pt idx="3">
                  <c:v>57</c:v>
                </c:pt>
                <c:pt idx="4">
                  <c:v>56.13</c:v>
                </c:pt>
              </c:numCache>
            </c:numRef>
          </c:val>
          <c:extLst>
            <c:ext xmlns:c16="http://schemas.microsoft.com/office/drawing/2014/chart" uri="{C3380CC4-5D6E-409C-BE32-E72D297353CC}">
              <c16:uniqueId val="{00000000-1D67-4CC6-A15D-5EFB1FF7E1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1D67-4CC6-A15D-5EFB1FF7E1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78.459999999999994</c:v>
                </c:pt>
                <c:pt idx="1">
                  <c:v>77.48</c:v>
                </c:pt>
                <c:pt idx="2">
                  <c:v>78.19</c:v>
                </c:pt>
                <c:pt idx="3">
                  <c:v>79.650000000000006</c:v>
                </c:pt>
                <c:pt idx="4">
                  <c:v>79.22</c:v>
                </c:pt>
              </c:numCache>
            </c:numRef>
          </c:val>
          <c:extLst>
            <c:ext xmlns:c16="http://schemas.microsoft.com/office/drawing/2014/chart" uri="{C3380CC4-5D6E-409C-BE32-E72D297353CC}">
              <c16:uniqueId val="{00000000-9D8E-4830-A487-B5F9D79F7A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9D8E-4830-A487-B5F9D79F7A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奥州市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117360</v>
      </c>
      <c r="AM8" s="50"/>
      <c r="AN8" s="50"/>
      <c r="AO8" s="50"/>
      <c r="AP8" s="50"/>
      <c r="AQ8" s="50"/>
      <c r="AR8" s="50"/>
      <c r="AS8" s="50"/>
      <c r="AT8" s="45">
        <f>データ!T6</f>
        <v>993.3</v>
      </c>
      <c r="AU8" s="45"/>
      <c r="AV8" s="45"/>
      <c r="AW8" s="45"/>
      <c r="AX8" s="45"/>
      <c r="AY8" s="45"/>
      <c r="AZ8" s="45"/>
      <c r="BA8" s="45"/>
      <c r="BB8" s="45">
        <f>データ!U6</f>
        <v>118.15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44.75</v>
      </c>
      <c r="Q10" s="45"/>
      <c r="R10" s="45"/>
      <c r="S10" s="45"/>
      <c r="T10" s="45"/>
      <c r="U10" s="45"/>
      <c r="V10" s="45"/>
      <c r="W10" s="45">
        <f>データ!Q6</f>
        <v>91.09</v>
      </c>
      <c r="X10" s="45"/>
      <c r="Y10" s="45"/>
      <c r="Z10" s="45"/>
      <c r="AA10" s="45"/>
      <c r="AB10" s="45"/>
      <c r="AC10" s="45"/>
      <c r="AD10" s="50">
        <f>データ!R6</f>
        <v>3240</v>
      </c>
      <c r="AE10" s="50"/>
      <c r="AF10" s="50"/>
      <c r="AG10" s="50"/>
      <c r="AH10" s="50"/>
      <c r="AI10" s="50"/>
      <c r="AJ10" s="50"/>
      <c r="AK10" s="2"/>
      <c r="AL10" s="50">
        <f>データ!V6</f>
        <v>52238</v>
      </c>
      <c r="AM10" s="50"/>
      <c r="AN10" s="50"/>
      <c r="AO10" s="50"/>
      <c r="AP10" s="50"/>
      <c r="AQ10" s="50"/>
      <c r="AR10" s="50"/>
      <c r="AS10" s="50"/>
      <c r="AT10" s="45">
        <f>データ!W6</f>
        <v>17.190000000000001</v>
      </c>
      <c r="AU10" s="45"/>
      <c r="AV10" s="45"/>
      <c r="AW10" s="45"/>
      <c r="AX10" s="45"/>
      <c r="AY10" s="45"/>
      <c r="AZ10" s="45"/>
      <c r="BA10" s="45"/>
      <c r="BB10" s="45">
        <f>データ!X6</f>
        <v>3038.86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YokFtgHeLKO57qxkiw6y5ip+Z4Dw3sTnJHSDm9r1qRW/UX0G1qe9qfAoitPxJvXdJdHNmCCt16xSJC1WcvhFPQ==" saltValue="Kyoh2OJ9/LRrp/SYvs8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32158</v>
      </c>
      <c r="D6" s="33">
        <f t="shared" si="3"/>
        <v>47</v>
      </c>
      <c r="E6" s="33">
        <f t="shared" si="3"/>
        <v>17</v>
      </c>
      <c r="F6" s="33">
        <f t="shared" si="3"/>
        <v>1</v>
      </c>
      <c r="G6" s="33">
        <f t="shared" si="3"/>
        <v>0</v>
      </c>
      <c r="H6" s="33" t="str">
        <f t="shared" si="3"/>
        <v>岩手県　奥州市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44.75</v>
      </c>
      <c r="Q6" s="34">
        <f t="shared" si="3"/>
        <v>91.09</v>
      </c>
      <c r="R6" s="34">
        <f t="shared" si="3"/>
        <v>3240</v>
      </c>
      <c r="S6" s="34">
        <f t="shared" si="3"/>
        <v>117360</v>
      </c>
      <c r="T6" s="34">
        <f t="shared" si="3"/>
        <v>993.3</v>
      </c>
      <c r="U6" s="34">
        <f t="shared" si="3"/>
        <v>118.15</v>
      </c>
      <c r="V6" s="34">
        <f t="shared" si="3"/>
        <v>52238</v>
      </c>
      <c r="W6" s="34">
        <f t="shared" si="3"/>
        <v>17.190000000000001</v>
      </c>
      <c r="X6" s="34">
        <f t="shared" si="3"/>
        <v>3038.86</v>
      </c>
      <c r="Y6" s="35">
        <f>IF(Y7="",NA(),Y7)</f>
        <v>62.9</v>
      </c>
      <c r="Z6" s="35">
        <f t="shared" ref="Z6:AH6" si="4">IF(Z7="",NA(),Z7)</f>
        <v>62.23</v>
      </c>
      <c r="AA6" s="35">
        <f t="shared" si="4"/>
        <v>61.44</v>
      </c>
      <c r="AB6" s="35">
        <f t="shared" si="4"/>
        <v>65.27</v>
      </c>
      <c r="AC6" s="35">
        <f t="shared" si="4"/>
        <v>67.510000000000005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1514.48</v>
      </c>
      <c r="BG6" s="35">
        <f t="shared" ref="BG6:BO6" si="7">IF(BG7="",NA(),BG7)</f>
        <v>1387.06</v>
      </c>
      <c r="BH6" s="35">
        <f t="shared" si="7"/>
        <v>1331.5</v>
      </c>
      <c r="BI6" s="35">
        <f t="shared" si="7"/>
        <v>901.81</v>
      </c>
      <c r="BJ6" s="35">
        <f t="shared" si="7"/>
        <v>598.14</v>
      </c>
      <c r="BK6" s="35">
        <f t="shared" si="7"/>
        <v>1010.51</v>
      </c>
      <c r="BL6" s="35">
        <f t="shared" si="7"/>
        <v>1031.56</v>
      </c>
      <c r="BM6" s="35">
        <f t="shared" si="7"/>
        <v>1053.93</v>
      </c>
      <c r="BN6" s="35">
        <f t="shared" si="7"/>
        <v>1046.25</v>
      </c>
      <c r="BO6" s="35">
        <f t="shared" si="7"/>
        <v>1000.94</v>
      </c>
      <c r="BP6" s="34" t="str">
        <f>IF(BP7="","",IF(BP7="-","【-】","【"&amp;SUBSTITUTE(TEXT(BP7,"#,##0.00"),"-","△")&amp;"】"))</f>
        <v>【682.78】</v>
      </c>
      <c r="BQ6" s="35">
        <f>IF(BQ7="",NA(),BQ7)</f>
        <v>77.52</v>
      </c>
      <c r="BR6" s="35">
        <f t="shared" ref="BR6:BZ6" si="8">IF(BR7="",NA(),BR7)</f>
        <v>81.22</v>
      </c>
      <c r="BS6" s="35">
        <f t="shared" si="8"/>
        <v>79.989999999999995</v>
      </c>
      <c r="BT6" s="35">
        <f t="shared" si="8"/>
        <v>90.58</v>
      </c>
      <c r="BU6" s="35">
        <f t="shared" si="8"/>
        <v>97.08</v>
      </c>
      <c r="BV6" s="35">
        <f t="shared" si="8"/>
        <v>83</v>
      </c>
      <c r="BW6" s="35">
        <f t="shared" si="8"/>
        <v>84.32</v>
      </c>
      <c r="BX6" s="35">
        <f t="shared" si="8"/>
        <v>85.23</v>
      </c>
      <c r="BY6" s="35">
        <f t="shared" si="8"/>
        <v>88.37</v>
      </c>
      <c r="BZ6" s="35">
        <f t="shared" si="8"/>
        <v>93.77</v>
      </c>
      <c r="CA6" s="34" t="str">
        <f>IF(CA7="","",IF(CA7="-","【-】","【"&amp;SUBSTITUTE(TEXT(CA7,"#,##0.00"),"-","△")&amp;"】"))</f>
        <v>【100.91】</v>
      </c>
      <c r="CB6" s="35">
        <f>IF(CB7="",NA(),CB7)</f>
        <v>240.19</v>
      </c>
      <c r="CC6" s="35">
        <f t="shared" ref="CC6:CK6" si="9">IF(CC7="",NA(),CC7)</f>
        <v>230.54</v>
      </c>
      <c r="CD6" s="35">
        <f t="shared" si="9"/>
        <v>234.32</v>
      </c>
      <c r="CE6" s="35">
        <f t="shared" si="9"/>
        <v>206.84</v>
      </c>
      <c r="CF6" s="35">
        <f t="shared" si="9"/>
        <v>193.49</v>
      </c>
      <c r="CG6" s="35">
        <f t="shared" si="9"/>
        <v>193.74</v>
      </c>
      <c r="CH6" s="35">
        <f t="shared" si="9"/>
        <v>188.12</v>
      </c>
      <c r="CI6" s="35">
        <f t="shared" si="9"/>
        <v>185.7</v>
      </c>
      <c r="CJ6" s="35">
        <f t="shared" si="9"/>
        <v>178.11</v>
      </c>
      <c r="CK6" s="35">
        <f t="shared" si="9"/>
        <v>165.57</v>
      </c>
      <c r="CL6" s="34" t="str">
        <f>IF(CL7="","",IF(CL7="-","【-】","【"&amp;SUBSTITUTE(TEXT(CL7,"#,##0.00"),"-","△")&amp;"】"))</f>
        <v>【136.86】</v>
      </c>
      <c r="CM6" s="35">
        <f>IF(CM7="",NA(),CM7)</f>
        <v>55.83</v>
      </c>
      <c r="CN6" s="35">
        <f t="shared" ref="CN6:CV6" si="10">IF(CN7="",NA(),CN7)</f>
        <v>54.87</v>
      </c>
      <c r="CO6" s="35">
        <f t="shared" si="10"/>
        <v>54.33</v>
      </c>
      <c r="CP6" s="35">
        <f t="shared" si="10"/>
        <v>57</v>
      </c>
      <c r="CQ6" s="35">
        <f t="shared" si="10"/>
        <v>56.13</v>
      </c>
      <c r="CR6" s="35">
        <f t="shared" si="10"/>
        <v>62.23</v>
      </c>
      <c r="CS6" s="35">
        <f t="shared" si="10"/>
        <v>60</v>
      </c>
      <c r="CT6" s="35">
        <f t="shared" si="10"/>
        <v>61.03</v>
      </c>
      <c r="CU6" s="35">
        <f t="shared" si="10"/>
        <v>59.55</v>
      </c>
      <c r="CV6" s="35">
        <f t="shared" si="10"/>
        <v>59.19</v>
      </c>
      <c r="CW6" s="34" t="str">
        <f>IF(CW7="","",IF(CW7="-","【-】","【"&amp;SUBSTITUTE(TEXT(CW7,"#,##0.00"),"-","△")&amp;"】"))</f>
        <v>【58.98】</v>
      </c>
      <c r="CX6" s="35">
        <f>IF(CX7="",NA(),CX7)</f>
        <v>78.459999999999994</v>
      </c>
      <c r="CY6" s="35">
        <f t="shared" ref="CY6:DG6" si="11">IF(CY7="",NA(),CY7)</f>
        <v>77.48</v>
      </c>
      <c r="CZ6" s="35">
        <f t="shared" si="11"/>
        <v>78.19</v>
      </c>
      <c r="DA6" s="35">
        <f t="shared" si="11"/>
        <v>79.650000000000006</v>
      </c>
      <c r="DB6" s="35">
        <f t="shared" si="11"/>
        <v>79.22</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32158</v>
      </c>
      <c r="D7" s="37">
        <v>47</v>
      </c>
      <c r="E7" s="37">
        <v>17</v>
      </c>
      <c r="F7" s="37">
        <v>1</v>
      </c>
      <c r="G7" s="37">
        <v>0</v>
      </c>
      <c r="H7" s="37" t="s">
        <v>97</v>
      </c>
      <c r="I7" s="37" t="s">
        <v>98</v>
      </c>
      <c r="J7" s="37" t="s">
        <v>99</v>
      </c>
      <c r="K7" s="37" t="s">
        <v>100</v>
      </c>
      <c r="L7" s="37" t="s">
        <v>101</v>
      </c>
      <c r="M7" s="37" t="s">
        <v>102</v>
      </c>
      <c r="N7" s="38" t="s">
        <v>103</v>
      </c>
      <c r="O7" s="38" t="s">
        <v>104</v>
      </c>
      <c r="P7" s="38">
        <v>44.75</v>
      </c>
      <c r="Q7" s="38">
        <v>91.09</v>
      </c>
      <c r="R7" s="38">
        <v>3240</v>
      </c>
      <c r="S7" s="38">
        <v>117360</v>
      </c>
      <c r="T7" s="38">
        <v>993.3</v>
      </c>
      <c r="U7" s="38">
        <v>118.15</v>
      </c>
      <c r="V7" s="38">
        <v>52238</v>
      </c>
      <c r="W7" s="38">
        <v>17.190000000000001</v>
      </c>
      <c r="X7" s="38">
        <v>3038.86</v>
      </c>
      <c r="Y7" s="38">
        <v>62.9</v>
      </c>
      <c r="Z7" s="38">
        <v>62.23</v>
      </c>
      <c r="AA7" s="38">
        <v>61.44</v>
      </c>
      <c r="AB7" s="38">
        <v>65.27</v>
      </c>
      <c r="AC7" s="38">
        <v>67.510000000000005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1514.48</v>
      </c>
      <c r="BG7" s="38">
        <v>1387.06</v>
      </c>
      <c r="BH7" s="38">
        <v>1331.5</v>
      </c>
      <c r="BI7" s="38">
        <v>901.81</v>
      </c>
      <c r="BJ7" s="38">
        <v>598.14</v>
      </c>
      <c r="BK7" s="38">
        <v>1010.51</v>
      </c>
      <c r="BL7" s="38">
        <v>1031.56</v>
      </c>
      <c r="BM7" s="38">
        <v>1053.93</v>
      </c>
      <c r="BN7" s="38">
        <v>1046.25</v>
      </c>
      <c r="BO7" s="38">
        <v>1000.94</v>
      </c>
      <c r="BP7" s="38">
        <v>682.78</v>
      </c>
      <c r="BQ7" s="38">
        <v>77.52</v>
      </c>
      <c r="BR7" s="38">
        <v>81.22</v>
      </c>
      <c r="BS7" s="38">
        <v>79.989999999999995</v>
      </c>
      <c r="BT7" s="38">
        <v>90.58</v>
      </c>
      <c r="BU7" s="38">
        <v>97.08</v>
      </c>
      <c r="BV7" s="38">
        <v>83</v>
      </c>
      <c r="BW7" s="38">
        <v>84.32</v>
      </c>
      <c r="BX7" s="38">
        <v>85.23</v>
      </c>
      <c r="BY7" s="38">
        <v>88.37</v>
      </c>
      <c r="BZ7" s="38">
        <v>93.77</v>
      </c>
      <c r="CA7" s="38">
        <v>100.91</v>
      </c>
      <c r="CB7" s="38">
        <v>240.19</v>
      </c>
      <c r="CC7" s="38">
        <v>230.54</v>
      </c>
      <c r="CD7" s="38">
        <v>234.32</v>
      </c>
      <c r="CE7" s="38">
        <v>206.84</v>
      </c>
      <c r="CF7" s="38">
        <v>193.49</v>
      </c>
      <c r="CG7" s="38">
        <v>193.74</v>
      </c>
      <c r="CH7" s="38">
        <v>188.12</v>
      </c>
      <c r="CI7" s="38">
        <v>185.7</v>
      </c>
      <c r="CJ7" s="38">
        <v>178.11</v>
      </c>
      <c r="CK7" s="38">
        <v>165.57</v>
      </c>
      <c r="CL7" s="38">
        <v>136.86000000000001</v>
      </c>
      <c r="CM7" s="38">
        <v>55.83</v>
      </c>
      <c r="CN7" s="38">
        <v>54.87</v>
      </c>
      <c r="CO7" s="38">
        <v>54.33</v>
      </c>
      <c r="CP7" s="38">
        <v>57</v>
      </c>
      <c r="CQ7" s="38">
        <v>56.13</v>
      </c>
      <c r="CR7" s="38">
        <v>62.23</v>
      </c>
      <c r="CS7" s="38">
        <v>60</v>
      </c>
      <c r="CT7" s="38">
        <v>61.03</v>
      </c>
      <c r="CU7" s="38">
        <v>59.55</v>
      </c>
      <c r="CV7" s="38">
        <v>59.19</v>
      </c>
      <c r="CW7" s="38">
        <v>58.98</v>
      </c>
      <c r="CX7" s="38">
        <v>78.459999999999994</v>
      </c>
      <c r="CY7" s="38">
        <v>77.48</v>
      </c>
      <c r="CZ7" s="38">
        <v>78.19</v>
      </c>
      <c r="DA7" s="38">
        <v>79.650000000000006</v>
      </c>
      <c r="DB7" s="38">
        <v>79.22</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ous10823</cp:lastModifiedBy>
  <cp:lastPrinted>2020-01-22T02:50:57Z</cp:lastPrinted>
  <dcterms:created xsi:type="dcterms:W3CDTF">2019-12-05T05:00:49Z</dcterms:created>
  <dcterms:modified xsi:type="dcterms:W3CDTF">2020-02-10T09:12:25Z</dcterms:modified>
  <cp:category/>
</cp:coreProperties>
</file>