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2001上下水道部経営課\会計係\各種調査報告\H31各種照会文書回答\20200117_経営比較分析(30年度決算)下水\"/>
    </mc:Choice>
  </mc:AlternateContent>
  <workbookProtection workbookAlgorithmName="SHA-512" workbookHashValue="zMu8JjBTLYqmBOBq5gnTHx5vARyipZAk4AoxiqxpG2F0OaZNofhgVOl91YPhdaLvw/bBQ6bn7m4V2f2HC1+xOg==" workbookSaltValue="vJ6ZWKVX7I4IDdF7ciChV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<sst xmlns="http://schemas.openxmlformats.org/spreadsheetml/2006/main" count="233" uniqueCount="114">
  <si>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</si>
  <si>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</si>
  <si>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</si>
  <si>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</si>
  <si>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</si>
  <si>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</si>
  <si>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</si>
  <si>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</si>
  <si>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</si>
  <si>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</si>
  <si>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</si>
  <si>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</si>
  <si>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</si>
  <si>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</si>
  <si>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</si>
  <si>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</si>
  <si>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</si>
  <si>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</si>
  <si>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</si>
  <si>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</si>
  <si>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</si>
  <si>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</si>
  <si>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</si>
  <si>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</si>
  <si>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</si>
  <si>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</si>
  <si>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</si>
  <si>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</si>
  <si>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</si>
  <si>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</si>
  <si>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</si>
  <si>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</si>
  <si>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</si>
  <si>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</si>
  <si>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</si>
  <si>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</si>
  <si>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</si>
  <si>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</si>
  <si>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</si>
  <si>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</si>
  <si>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</si>
  <si>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</si>
  <si>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</si>
  <si>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</si>
  <si>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</si>
  <si>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</si>
  <si>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</si>
  <si>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</si>
  <si>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</si>
  <si>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</si>
  <si>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</si>
  <si>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</si>
  <si>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</si>
  <si>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</si>
  <si>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</si>
  <si>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</si>
  <si>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</si>
  <si>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</si>
  <si>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</si>
  <si>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</si>
  <si>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</si>
  <si>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</si>
  <si>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</si>
  <si>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</si>
  <si>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</si>
  <si>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</si>
  <si>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</si>
  <si>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</si>
  <si>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</si>
  <si>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</si>
  <si>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</si>
  <si>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</si>
  <si>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</si>
  <si>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</si>
  <si>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</si>
  <si>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</si>
  <si>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</si>
  <si>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</si>
  <si>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</si>
  <si>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</si>
  <si>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</si>
  <si>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</si>
  <si>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</si>
  <si>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</si>
  <si>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</si>
  <si>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</si>
  <si>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</si>
  <si>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</si>
  <si>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</si>
  <si>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</si>
  <si>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</si>
  <si>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</si>
  <si>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</si>
  <si>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</si>
  <si>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</si>
  <si>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</si>
  <si>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</si>
  <si>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</si>
  <si>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</si>
  <si>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</si>
  <si>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</si>
  <si>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</si>
  <si>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</si>
  <si>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</si>
  <si>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</si>
  <si>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</si>
  <si>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</si>
  <si>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</si>
  <si>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</si>
  <si>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</si>
  <si>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</si>
  <si>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平成２年から整備を開始しており、破損等のリスクが高まるとされる30年以上経過する管路施設が今後増加していく。これまで大規模な改築、更新を実施するほどの劣化は確認されてはいない。
　今後は、更新時の財源確保や経営に与える影響等を踏まえ、ストックマネジメント支援制度等を活用し、計画的に整備していく必要がある。また、汚水処理基本計画により令和３年度から順次、市全域での汚水処理施設の統廃合を進めることとしており、下水道事業総枠での費用削減を進めていく。</t>
    <rPh sb="46" eb="48">
      <t>コンゴ</t>
    </rPh>
    <rPh sb="48" eb="50">
      <t>ゾウカ</t>
    </rPh>
    <rPh sb="59" eb="62">
      <t>ダイキボ</t>
    </rPh>
    <rPh sb="142" eb="144">
      <t>セイビ</t>
    </rPh>
    <rPh sb="168" eb="170">
      <t>レイワ</t>
    </rPh>
    <rPh sb="171" eb="173">
      <t>ネンド</t>
    </rPh>
    <rPh sb="175" eb="177">
      <t>ジュンジ</t>
    </rPh>
    <rPh sb="205" eb="208">
      <t>ゲスイドウ</t>
    </rPh>
    <rPh sb="208" eb="210">
      <t>ジギョウ</t>
    </rPh>
    <rPh sb="210" eb="212">
      <t>ソウワク</t>
    </rPh>
    <rPh sb="219" eb="220">
      <t>スス</t>
    </rPh>
    <phoneticPr fontId="4"/>
  </si>
  <si>
    <t>　下水道使用料及び基準内繰入金のみでは、経費の全てを賄えず、不足する分は基準外繰入金により収支均衡を図っている。
　持続的な事業実施のため、ストックマネジメント支援制度の活用による計画的な施設の改築、更新により総費用の削減を図るとともに、財政状況を見ながら適正な原価に基づいた使用料への見直しを行う必要がある。
　</t>
    <rPh sb="112" eb="113">
      <t>ハカ</t>
    </rPh>
    <rPh sb="119" eb="121">
      <t>ザイセイ</t>
    </rPh>
    <rPh sb="121" eb="123">
      <t>ジョウキョウ</t>
    </rPh>
    <rPh sb="124" eb="125">
      <t>ミ</t>
    </rPh>
    <rPh sb="147" eb="148">
      <t>オコナ</t>
    </rPh>
    <phoneticPr fontId="4"/>
  </si>
  <si>
    <t>　①収益的収支比率及び⑤経費回収率が100％未満であり、収益に対して経費が上回っている。施設整備のために借入れた起債の元利償還が大きな負担となっており、資本費平準化債等を活用しているものの、なおも不足する分は一般会計からの繰入金により収支均衡を図っている。
　④企業債残高対事業規模比率は、下水道整備初期に借入れた多額の起債の償還が順次終了していることもあり減少傾向となっている。
　⑥汚水処理原価については平均を下回っている。維持管理費についてはほぼ固定化していることから、新規起債の借入抑制や水洗化率の向上によって有収水量を増加させる取組等によるもので、今後も継続していく。
　⑦流域関連公共下水道であるため、該当数値はない。
　⑧水洗化率は平均を上回っているものの、非水洗化世帯は高齢者世帯が多く、水洗化に消極的なため伸び悩んでいる。今後はさらに人口減少や高齢化が進んで行くことから、接続の推進が課題となっている。</t>
    <rPh sb="206" eb="208">
      <t>ヘイキン</t>
    </rPh>
    <rPh sb="216" eb="218">
      <t>イジ</t>
    </rPh>
    <rPh sb="218" eb="220">
      <t>カンリ</t>
    </rPh>
    <rPh sb="220" eb="221">
      <t>ヒ</t>
    </rPh>
    <rPh sb="228" eb="230">
      <t>コテイ</t>
    </rPh>
    <rPh sb="230" eb="231">
      <t>カ</t>
    </rPh>
    <rPh sb="240" eb="242">
      <t>シンキ</t>
    </rPh>
    <rPh sb="242" eb="244">
      <t>キサイ</t>
    </rPh>
    <rPh sb="273" eb="274">
      <t>ナド</t>
    </rPh>
    <rPh sb="281" eb="283">
      <t>コンゴ</t>
    </rPh>
    <rPh sb="284" eb="286">
      <t>ケイゾク</t>
    </rPh>
    <rPh sb="331" eb="333">
      <t>ウワマワ</t>
    </rPh>
    <rPh sb="341" eb="342">
      <t>ヒ</t>
    </rPh>
    <rPh sb="354" eb="355">
      <t>オオ</t>
    </rPh>
    <rPh sb="367" eb="368">
      <t>ノ</t>
    </rPh>
    <rPh sb="369" eb="370">
      <t>ナヤ</t>
    </rPh>
    <rPh sb="375" eb="377">
      <t>コンゴ</t>
    </rPh>
    <rPh sb="381" eb="383">
      <t>ジンコウ</t>
    </rPh>
    <rPh sb="383" eb="385">
      <t>ゲンショウ</t>
    </rPh>
    <rPh sb="386" eb="389">
      <t>コウレイカ</t>
    </rPh>
    <rPh sb="390" eb="391">
      <t>スス</t>
    </rPh>
    <rPh sb="393" eb="394">
      <t>イ</t>
    </rPh>
    <rPh sb="400" eb="402">
      <t>セツゾク</t>
    </rPh>
    <rPh sb="403" eb="405">
      <t>スイシン</t>
    </rPh>
    <rPh sb="406" eb="40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</si>
</sst>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1A-4AA5-A2D8-8FD5E96694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421A-4AA5-A2D8-8FD5E96694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F7-4728-AF87-6EAB1B9C9C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A8F7-4728-AF87-6EAB1B9C9C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84.18</c:v>
                </c:pt>
                <c:pt idx="1">
                  <c:v>81.13</c:v>
                </c:pt>
                <c:pt idx="2">
                  <c:v>82.4</c:v>
                </c:pt>
                <c:pt idx="3">
                  <c:v>88.22</c:v>
                </c:pt>
                <c:pt idx="4">
                  <c:v>87.84</c:v>
                </c:pt>
              </c:numCache>
            </c:numRef>
          </c:val>
          <c:extLst>
            <c:ext xmlns:c16="http://schemas.microsoft.com/office/drawing/2014/chart" uri="{C3380CC4-5D6E-409C-BE32-E72D297353CC}">
              <c16:uniqueId val="{00000000-EFC7-4EE1-B3CE-8E06B8CE2B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EFC7-4EE1-B3CE-8E06B8CE2B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70.930000000000007</c:v>
                </c:pt>
                <c:pt idx="1">
                  <c:v>67.02</c:v>
                </c:pt>
                <c:pt idx="2">
                  <c:v>71.81</c:v>
                </c:pt>
                <c:pt idx="3">
                  <c:v>73.42</c:v>
                </c:pt>
                <c:pt idx="4">
                  <c:v>74.260000000000005</c:v>
                </c:pt>
              </c:numCache>
            </c:numRef>
          </c:val>
          <c:extLst>
            <c:ext xmlns:c16="http://schemas.microsoft.com/office/drawing/2014/chart" uri="{C3380CC4-5D6E-409C-BE32-E72D297353CC}">
              <c16:uniqueId val="{00000000-CE7C-4B56-911D-61D0BBE173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7C-4B56-911D-61D0BBE173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40-475F-9F83-4BFA40FEA7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0-475F-9F83-4BFA40FEA7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FC-41C9-B09B-C0533FED9B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FC-41C9-B09B-C0533FED9B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7A-4BF7-8F70-E625761350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7A-4BF7-8F70-E625761350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45-458D-B21A-E08EE9B564A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45-458D-B21A-E08EE9B564A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1936.16</c:v>
                </c:pt>
                <c:pt idx="1">
                  <c:v>1751.93</c:v>
                </c:pt>
                <c:pt idx="2">
                  <c:v>1640.63</c:v>
                </c:pt>
                <c:pt idx="3">
                  <c:v>694.2</c:v>
                </c:pt>
                <c:pt idx="4">
                  <c:v>641.04999999999995</c:v>
                </c:pt>
              </c:numCache>
            </c:numRef>
          </c:val>
          <c:extLst>
            <c:ext xmlns:c16="http://schemas.microsoft.com/office/drawing/2014/chart" uri="{C3380CC4-5D6E-409C-BE32-E72D297353CC}">
              <c16:uniqueId val="{00000000-2343-4AD8-8CC2-714FEF0EB6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2343-4AD8-8CC2-714FEF0EB6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70.02</c:v>
                </c:pt>
                <c:pt idx="1">
                  <c:v>72.599999999999994</c:v>
                </c:pt>
                <c:pt idx="2">
                  <c:v>84.69</c:v>
                </c:pt>
                <c:pt idx="3">
                  <c:v>80.48</c:v>
                </c:pt>
                <c:pt idx="4">
                  <c:v>80.92</c:v>
                </c:pt>
              </c:numCache>
            </c:numRef>
          </c:val>
          <c:extLst>
            <c:ext xmlns:c16="http://schemas.microsoft.com/office/drawing/2014/chart" uri="{C3380CC4-5D6E-409C-BE32-E72D297353CC}">
              <c16:uniqueId val="{00000000-9F74-41B1-A126-85435C9490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9F74-41B1-A126-85435C9490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256.98</c:v>
                </c:pt>
                <c:pt idx="1">
                  <c:v>247.42</c:v>
                </c:pt>
                <c:pt idx="2">
                  <c:v>212.14</c:v>
                </c:pt>
                <c:pt idx="3">
                  <c:v>223.52</c:v>
                </c:pt>
                <c:pt idx="4">
                  <c:v>222.9</c:v>
                </c:pt>
              </c:numCache>
            </c:numRef>
          </c:val>
          <c:extLst>
            <c:ext xmlns:c16="http://schemas.microsoft.com/office/drawing/2014/chart" uri="{C3380CC4-5D6E-409C-BE32-E72D297353CC}">
              <c16:uniqueId val="{00000000-CE66-44F8-98A5-D1FCAE9501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CE66-44F8-98A5-D1FCAE9501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岩手県　奥州市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117360</v>
      </c>
      <c r="AM8" s="68"/>
      <c r="AN8" s="68"/>
      <c r="AO8" s="68"/>
      <c r="AP8" s="68"/>
      <c r="AQ8" s="68"/>
      <c r="AR8" s="68"/>
      <c r="AS8" s="68"/>
      <c r="AT8" s="67">
        <f>データ!T6</f>
        <v>993.3</v>
      </c>
      <c r="AU8" s="67"/>
      <c r="AV8" s="67"/>
      <c r="AW8" s="67"/>
      <c r="AX8" s="67"/>
      <c r="AY8" s="67"/>
      <c r="AZ8" s="67"/>
      <c r="BA8" s="67"/>
      <c r="BB8" s="67">
        <f>データ!U6</f>
        <v>118.15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2.2000000000000002</v>
      </c>
      <c r="Q10" s="67"/>
      <c r="R10" s="67"/>
      <c r="S10" s="67"/>
      <c r="T10" s="67"/>
      <c r="U10" s="67"/>
      <c r="V10" s="67"/>
      <c r="W10" s="67">
        <f>データ!Q6</f>
        <v>95</v>
      </c>
      <c r="X10" s="67"/>
      <c r="Y10" s="67"/>
      <c r="Z10" s="67"/>
      <c r="AA10" s="67"/>
      <c r="AB10" s="67"/>
      <c r="AC10" s="67"/>
      <c r="AD10" s="68">
        <f>データ!R6</f>
        <v>3240</v>
      </c>
      <c r="AE10" s="68"/>
      <c r="AF10" s="68"/>
      <c r="AG10" s="68"/>
      <c r="AH10" s="68"/>
      <c r="AI10" s="68"/>
      <c r="AJ10" s="68"/>
      <c r="AK10" s="2"/>
      <c r="AL10" s="68">
        <f>データ!V6</f>
        <v>2565</v>
      </c>
      <c r="AM10" s="68"/>
      <c r="AN10" s="68"/>
      <c r="AO10" s="68"/>
      <c r="AP10" s="68"/>
      <c r="AQ10" s="68"/>
      <c r="AR10" s="68"/>
      <c r="AS10" s="68"/>
      <c r="AT10" s="67">
        <f>データ!W6</f>
        <v>1.77</v>
      </c>
      <c r="AU10" s="67"/>
      <c r="AV10" s="67"/>
      <c r="AW10" s="67"/>
      <c r="AX10" s="67"/>
      <c r="AY10" s="67"/>
      <c r="AZ10" s="67"/>
      <c r="BA10" s="67"/>
      <c r="BB10" s="67">
        <f>データ!X6</f>
        <v>1449.15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K4HOaMVdVqKPvAMtoF//Gf9trZLZpncnWOYT1jsEbbrCQQkKYQNZ+pC4Bt3TWXM4N1I6jgxHiFuFTf1d6UFceA==" saltValue="TCeoyKTFILbK/0v0eiXg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32158</v>
      </c>
      <c r="D6" s="33">
        <f t="shared" si="3"/>
        <v>47</v>
      </c>
      <c r="E6" s="33">
        <f t="shared" si="3"/>
        <v>17</v>
      </c>
      <c r="F6" s="33">
        <f t="shared" si="3"/>
        <v>4</v>
      </c>
      <c r="G6" s="33">
        <f t="shared" si="3"/>
        <v>0</v>
      </c>
      <c r="H6" s="33" t="str">
        <f t="shared" si="3"/>
        <v>岩手県　奥州市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2.2000000000000002</v>
      </c>
      <c r="Q6" s="34">
        <f t="shared" si="3"/>
        <v>95</v>
      </c>
      <c r="R6" s="34">
        <f t="shared" si="3"/>
        <v>3240</v>
      </c>
      <c r="S6" s="34">
        <f t="shared" si="3"/>
        <v>117360</v>
      </c>
      <c r="T6" s="34">
        <f t="shared" si="3"/>
        <v>993.3</v>
      </c>
      <c r="U6" s="34">
        <f t="shared" si="3"/>
        <v>118.15</v>
      </c>
      <c r="V6" s="34">
        <f t="shared" si="3"/>
        <v>2565</v>
      </c>
      <c r="W6" s="34">
        <f t="shared" si="3"/>
        <v>1.77</v>
      </c>
      <c r="X6" s="34">
        <f t="shared" si="3"/>
        <v>1449.15</v>
      </c>
      <c r="Y6" s="35">
        <f>IF(Y7="",NA(),Y7)</f>
        <v>70.930000000000007</v>
      </c>
      <c r="Z6" s="35">
        <f t="shared" ref="Z6:AH6" si="4">IF(Z7="",NA(),Z7)</f>
        <v>67.02</v>
      </c>
      <c r="AA6" s="35">
        <f t="shared" si="4"/>
        <v>71.81</v>
      </c>
      <c r="AB6" s="35">
        <f t="shared" si="4"/>
        <v>73.42</v>
      </c>
      <c r="AC6" s="35">
        <f t="shared" si="4"/>
        <v>74.260000000000005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1936.16</v>
      </c>
      <c r="BG6" s="35">
        <f t="shared" ref="BG6:BO6" si="7">IF(BG7="",NA(),BG7)</f>
        <v>1751.93</v>
      </c>
      <c r="BH6" s="35">
        <f t="shared" si="7"/>
        <v>1640.63</v>
      </c>
      <c r="BI6" s="35">
        <f t="shared" si="7"/>
        <v>694.2</v>
      </c>
      <c r="BJ6" s="35">
        <f t="shared" si="7"/>
        <v>641.04999999999995</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70.02</v>
      </c>
      <c r="BR6" s="35">
        <f t="shared" ref="BR6:BZ6" si="8">IF(BR7="",NA(),BR7)</f>
        <v>72.599999999999994</v>
      </c>
      <c r="BS6" s="35">
        <f t="shared" si="8"/>
        <v>84.69</v>
      </c>
      <c r="BT6" s="35">
        <f t="shared" si="8"/>
        <v>80.48</v>
      </c>
      <c r="BU6" s="35">
        <f t="shared" si="8"/>
        <v>80.92</v>
      </c>
      <c r="BV6" s="35">
        <f t="shared" si="8"/>
        <v>66.56</v>
      </c>
      <c r="BW6" s="35">
        <f t="shared" si="8"/>
        <v>66.22</v>
      </c>
      <c r="BX6" s="35">
        <f t="shared" si="8"/>
        <v>69.87</v>
      </c>
      <c r="BY6" s="35">
        <f t="shared" si="8"/>
        <v>74.3</v>
      </c>
      <c r="BZ6" s="35">
        <f t="shared" si="8"/>
        <v>72.260000000000005</v>
      </c>
      <c r="CA6" s="34" t="str">
        <f>IF(CA7="","",IF(CA7="-","【-】","【"&amp;SUBSTITUTE(TEXT(CA7,"#,##0.00"),"-","△")&amp;"】"))</f>
        <v>【74.48】</v>
      </c>
      <c r="CB6" s="35">
        <f>IF(CB7="",NA(),CB7)</f>
        <v>256.98</v>
      </c>
      <c r="CC6" s="35">
        <f t="shared" ref="CC6:CK6" si="9">IF(CC7="",NA(),CC7)</f>
        <v>247.42</v>
      </c>
      <c r="CD6" s="35">
        <f t="shared" si="9"/>
        <v>212.14</v>
      </c>
      <c r="CE6" s="35">
        <f t="shared" si="9"/>
        <v>223.52</v>
      </c>
      <c r="CF6" s="35">
        <f t="shared" si="9"/>
        <v>222.9</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84.18</v>
      </c>
      <c r="CY6" s="35">
        <f t="shared" ref="CY6:DG6" si="11">IF(CY7="",NA(),CY7)</f>
        <v>81.13</v>
      </c>
      <c r="CZ6" s="35">
        <f t="shared" si="11"/>
        <v>82.4</v>
      </c>
      <c r="DA6" s="35">
        <f t="shared" si="11"/>
        <v>88.22</v>
      </c>
      <c r="DB6" s="35">
        <f t="shared" si="11"/>
        <v>87.84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32158</v>
      </c>
      <c r="D7" s="37">
        <v>47</v>
      </c>
      <c r="E7" s="37">
        <v>17</v>
      </c>
      <c r="F7" s="37">
        <v>4</v>
      </c>
      <c r="G7" s="37">
        <v>0</v>
      </c>
      <c r="H7" s="37" t="s">
        <v>98</v>
      </c>
      <c r="I7" s="37" t="s">
        <v>99</v>
      </c>
      <c r="J7" s="37" t="s">
        <v>100</v>
      </c>
      <c r="K7" s="37" t="s">
        <v>101</v>
      </c>
      <c r="L7" s="37" t="s">
        <v>102</v>
      </c>
      <c r="M7" s="37" t="s">
        <v>103</v>
      </c>
      <c r="N7" s="38" t="s">
        <v>104</v>
      </c>
      <c r="O7" s="38" t="s">
        <v>105</v>
      </c>
      <c r="P7" s="38">
        <v>2.2000000000000002</v>
      </c>
      <c r="Q7" s="38">
        <v>95</v>
      </c>
      <c r="R7" s="38">
        <v>3240</v>
      </c>
      <c r="S7" s="38">
        <v>117360</v>
      </c>
      <c r="T7" s="38">
        <v>993.3</v>
      </c>
      <c r="U7" s="38">
        <v>118.15</v>
      </c>
      <c r="V7" s="38">
        <v>2565</v>
      </c>
      <c r="W7" s="38">
        <v>1.77</v>
      </c>
      <c r="X7" s="38">
        <v>1449.15</v>
      </c>
      <c r="Y7" s="38">
        <v>70.930000000000007</v>
      </c>
      <c r="Z7" s="38">
        <v>67.02</v>
      </c>
      <c r="AA7" s="38">
        <v>71.81</v>
      </c>
      <c r="AB7" s="38">
        <v>73.42</v>
      </c>
      <c r="AC7" s="38">
        <v>74.260000000000005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1936.16</v>
      </c>
      <c r="BG7" s="38">
        <v>1751.93</v>
      </c>
      <c r="BH7" s="38">
        <v>1640.63</v>
      </c>
      <c r="BI7" s="38">
        <v>694.2</v>
      </c>
      <c r="BJ7" s="38">
        <v>641.04999999999995</v>
      </c>
      <c r="BK7" s="38">
        <v>1436</v>
      </c>
      <c r="BL7" s="38">
        <v>1434.89</v>
      </c>
      <c r="BM7" s="38">
        <v>1298.9100000000001</v>
      </c>
      <c r="BN7" s="38">
        <v>1243.71</v>
      </c>
      <c r="BO7" s="38">
        <v>1194.1500000000001</v>
      </c>
      <c r="BP7" s="38">
        <v>1209.4000000000001</v>
      </c>
      <c r="BQ7" s="38">
        <v>70.02</v>
      </c>
      <c r="BR7" s="38">
        <v>72.599999999999994</v>
      </c>
      <c r="BS7" s="38">
        <v>84.69</v>
      </c>
      <c r="BT7" s="38">
        <v>80.48</v>
      </c>
      <c r="BU7" s="38">
        <v>80.92</v>
      </c>
      <c r="BV7" s="38">
        <v>66.56</v>
      </c>
      <c r="BW7" s="38">
        <v>66.22</v>
      </c>
      <c r="BX7" s="38">
        <v>69.87</v>
      </c>
      <c r="BY7" s="38">
        <v>74.3</v>
      </c>
      <c r="BZ7" s="38">
        <v>72.260000000000005</v>
      </c>
      <c r="CA7" s="38">
        <v>74.48</v>
      </c>
      <c r="CB7" s="38">
        <v>256.98</v>
      </c>
      <c r="CC7" s="38">
        <v>247.42</v>
      </c>
      <c r="CD7" s="38">
        <v>212.14</v>
      </c>
      <c r="CE7" s="38">
        <v>223.52</v>
      </c>
      <c r="CF7" s="38">
        <v>222.9</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84.18</v>
      </c>
      <c r="CY7" s="38">
        <v>81.13</v>
      </c>
      <c r="CZ7" s="38">
        <v>82.4</v>
      </c>
      <c r="DA7" s="38">
        <v>88.22</v>
      </c>
      <c r="DB7" s="38">
        <v>87.84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ous10823</cp:lastModifiedBy>
  <cp:lastPrinted>2020-01-24T06:44:35Z</cp:lastPrinted>
  <dcterms:created xsi:type="dcterms:W3CDTF">2019-12-05T05:10:07Z</dcterms:created>
  <dcterms:modified xsi:type="dcterms:W3CDTF">2020-02-10T09:13:37Z</dcterms:modified>
  <cp:category/>
</cp:coreProperties>
</file>