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H31各種照会文書回答\20200117_経営比較分析(30年度決算)下水\"/>
    </mc:Choice>
  </mc:AlternateContent>
  <workbookProtection workbookAlgorithmName="SHA-512" workbookHashValue="rq37FYAr66N/WX3XwLYdk17lSs85NJleYgTdZ5VpDYorPvebJ227F5zeQWwhBtV9LL1b83eIoKwSFvcuB+v21A==" workbookSaltValue="f16l0N0NEV9Sw8bP4LaM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<sst xmlns="http://schemas.openxmlformats.org/spreadsheetml/2006/main" count="228" uniqueCount="113">
  <si>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</si>
  <si>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</si>
  <si>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</si>
  <si>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</si>
  <si>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</si>
  <si>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</si>
  <si>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</si>
  <si>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</si>
  <si>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</si>
  <si>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</si>
  <si>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</si>
  <si>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</si>
  <si>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</si>
  <si>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</si>
  <si>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</si>
  <si>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</si>
  <si>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</si>
  <si>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</si>
  <si>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</si>
  <si>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</si>
  <si>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</si>
  <si>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</si>
  <si>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</si>
  <si>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</si>
  <si>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</si>
  <si>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</si>
  <si>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</si>
  <si>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</si>
  <si>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</si>
  <si>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</si>
  <si>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</si>
  <si>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</si>
  <si>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</si>
  <si>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</si>
  <si>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</si>
  <si>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</si>
  <si>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</si>
  <si>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</si>
  <si>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</si>
  <si>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</si>
  <si>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</si>
  <si>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</si>
  <si>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</si>
  <si>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</si>
  <si>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</si>
  <si>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</si>
  <si>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</si>
  <si>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</si>
  <si>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</si>
  <si>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</si>
  <si>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</si>
  <si>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</si>
  <si>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</si>
  <si>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</si>
  <si>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</si>
  <si>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</si>
  <si>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</si>
  <si>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</si>
  <si>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</si>
  <si>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</si>
  <si>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</si>
  <si>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</si>
  <si>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</si>
  <si>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</si>
  <si>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</si>
  <si>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</si>
  <si>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</si>
  <si>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</si>
  <si>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</si>
  <si>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</si>
  <si>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</si>
  <si>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</si>
  <si>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</si>
  <si>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</si>
  <si>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</si>
  <si>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</si>
  <si>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</si>
  <si>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</si>
  <si>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</si>
  <si>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</si>
  <si>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</si>
  <si>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</si>
  <si>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</si>
  <si>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</si>
  <si>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</si>
  <si>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</si>
  <si>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</si>
  <si>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</si>
  <si>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</si>
  <si>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</si>
  <si>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</si>
  <si>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</si>
  <si>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</si>
  <si>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</si>
  <si>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</si>
  <si>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</si>
  <si>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</si>
  <si>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</si>
  <si>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</si>
  <si>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</si>
  <si>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</si>
  <si>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</si>
  <si>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</si>
  <si>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</si>
  <si>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</si>
  <si>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</si>
  <si>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</si>
  <si>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</si>
  <si>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</si>
  <si>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</si>
  <si>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昭和58年に整備を開始し、破損等のリスクが高まるとされる30年以上を経過する管路施設が年々増加しているが、これまで改築、更新を実施するほどの劣化は確認されていない。マンホール蓋については、耐用年数の15年を経過するものがあり、劣化や破損が見られる。処理施設については、更新時期を迎えた施設が多く、劣化や破損が見られることから、機能強化事業を実施し、計画的な改築及び更新を順次実施している。
　今後は、財源確保や経営に与える影響等を踏まえ、最適整備構想見直し等を実施し、計画的に更新等を実施していく必要がある。また、汚水処理基本計画により市全域での汚水処理施設の統廃合を進め、総費用の削減に努めていく必要がある。</t>
    <phoneticPr fontId="4"/>
  </si>
  <si>
    <t>　①収益的収支比率は100％未満であり、収益で経費を賄えていない状況が続いている。経費の大半は、施設整備のために借入れた起債の元利償還金である。資本費平準化債等を活用し、不足分は一般会計からの繰入金により収支均衡を図っている。前年度と比較し、営業収益の増、総費用の減により収支比率が向上した。
　④企業債残高対事業規模比率は、下水道整備初期に借り入れた起債の償還が順次終了するため減少していく見込みである。
　⑤経費回収率は増加しているが、100％未満であることから、汚水処理費の抑制と使用料収納率の向上に努める必要がある。
　⑥汚水処理原価は平均より低いが、経営の更なる健全化に向けて、水洗化率の向上により有収水量を増加させる取組が必要である。
　⑦施設利用率は依然、全国平均より低い。設備の改修や施設の統廃合を進め、適正な施設規模とする必要がある。
　⑧水洗化率は全国平均を上回ってはいるが、非水洗化世帯は高齢者世帯が多く、水洗化に消極的なため向上していない。</t>
    <rPh sb="2" eb="5">
      <t>シュウエキテキ</t>
    </rPh>
    <rPh sb="5" eb="7">
      <t>シュウシ</t>
    </rPh>
    <rPh sb="7" eb="9">
      <t>ヒリツ</t>
    </rPh>
    <rPh sb="14" eb="16">
      <t>ミマン</t>
    </rPh>
    <rPh sb="20" eb="22">
      <t>シュウエキ</t>
    </rPh>
    <rPh sb="23" eb="25">
      <t>ケイヒ</t>
    </rPh>
    <rPh sb="26" eb="27">
      <t>マカナ</t>
    </rPh>
    <rPh sb="32" eb="34">
      <t>ジョウキョウ</t>
    </rPh>
    <rPh sb="35" eb="36">
      <t>ツヅ</t>
    </rPh>
    <rPh sb="41" eb="43">
      <t>ケイヒ</t>
    </rPh>
    <rPh sb="44" eb="46">
      <t>タイハン</t>
    </rPh>
    <rPh sb="48" eb="50">
      <t>シセツ</t>
    </rPh>
    <rPh sb="50" eb="52">
      <t>セイビ</t>
    </rPh>
    <rPh sb="56" eb="57">
      <t>カ</t>
    </rPh>
    <rPh sb="57" eb="58">
      <t>イ</t>
    </rPh>
    <rPh sb="60" eb="62">
      <t>キサイ</t>
    </rPh>
    <rPh sb="63" eb="65">
      <t>ガンリ</t>
    </rPh>
    <rPh sb="65" eb="68">
      <t>ショウカンキン</t>
    </rPh>
    <rPh sb="72" eb="74">
      <t>シホン</t>
    </rPh>
    <rPh sb="85" eb="87">
      <t>フソク</t>
    </rPh>
    <rPh sb="113" eb="116">
      <t>ゼンネンド</t>
    </rPh>
    <rPh sb="117" eb="119">
      <t>ヒカク</t>
    </rPh>
    <rPh sb="121" eb="123">
      <t>エイギョウ</t>
    </rPh>
    <rPh sb="123" eb="125">
      <t>シュウエキ</t>
    </rPh>
    <rPh sb="126" eb="127">
      <t>ゾウ</t>
    </rPh>
    <rPh sb="128" eb="129">
      <t>ソウ</t>
    </rPh>
    <rPh sb="129" eb="131">
      <t>ヒヨウ</t>
    </rPh>
    <rPh sb="136" eb="138">
      <t>シュウシ</t>
    </rPh>
    <rPh sb="138" eb="140">
      <t>ヒリツ</t>
    </rPh>
    <rPh sb="141" eb="143">
      <t>コウジョウ</t>
    </rPh>
    <rPh sb="150" eb="152">
      <t>キギョウ</t>
    </rPh>
    <rPh sb="164" eb="167">
      <t>ゲスイドウ</t>
    </rPh>
    <rPh sb="167" eb="169">
      <t>セイビ</t>
    </rPh>
    <rPh sb="169" eb="171">
      <t>ショキ</t>
    </rPh>
    <rPh sb="172" eb="173">
      <t>カ</t>
    </rPh>
    <rPh sb="174" eb="175">
      <t>イ</t>
    </rPh>
    <rPh sb="177" eb="179">
      <t>キサイ</t>
    </rPh>
    <rPh sb="180" eb="182">
      <t>ショウカン</t>
    </rPh>
    <rPh sb="183" eb="185">
      <t>ジュンジ</t>
    </rPh>
    <rPh sb="185" eb="187">
      <t>シュウリョウ</t>
    </rPh>
    <rPh sb="191" eb="193">
      <t>ゲンショウ</t>
    </rPh>
    <rPh sb="197" eb="199">
      <t>ミコミ</t>
    </rPh>
    <rPh sb="283" eb="285">
      <t>ケイエイ</t>
    </rPh>
    <rPh sb="286" eb="287">
      <t>サラ</t>
    </rPh>
    <rPh sb="289" eb="292">
      <t>ケンゼンカ</t>
    </rPh>
    <rPh sb="293" eb="294">
      <t>ム</t>
    </rPh>
    <rPh sb="348" eb="350">
      <t>セツビ</t>
    </rPh>
    <rPh sb="351" eb="353">
      <t>カイシュウ</t>
    </rPh>
    <rPh sb="354" eb="356">
      <t>シセツ</t>
    </rPh>
    <rPh sb="357" eb="360">
      <t>トウハイゴウ</t>
    </rPh>
    <rPh sb="361" eb="362">
      <t>スス</t>
    </rPh>
    <rPh sb="364" eb="366">
      <t>テキセイ</t>
    </rPh>
    <rPh sb="367" eb="369">
      <t>シセツ</t>
    </rPh>
    <rPh sb="369" eb="371">
      <t>キボ</t>
    </rPh>
    <rPh sb="374" eb="376">
      <t>ヒツヨウ</t>
    </rPh>
    <rPh sb="389" eb="391">
      <t>ゼンコク</t>
    </rPh>
    <rPh sb="391" eb="393">
      <t>ヘイキン</t>
    </rPh>
    <rPh sb="394" eb="396">
      <t>ウワマワ</t>
    </rPh>
    <rPh sb="403" eb="404">
      <t>ヒ</t>
    </rPh>
    <rPh sb="404" eb="406">
      <t>スイセン</t>
    </rPh>
    <rPh sb="406" eb="407">
      <t>カ</t>
    </rPh>
    <rPh sb="407" eb="409">
      <t>セタイ</t>
    </rPh>
    <rPh sb="410" eb="412">
      <t>コウレイ</t>
    </rPh>
    <rPh sb="412" eb="413">
      <t>シャ</t>
    </rPh>
    <rPh sb="413" eb="415">
      <t>セタイ</t>
    </rPh>
    <rPh sb="416" eb="417">
      <t>オオ</t>
    </rPh>
    <rPh sb="419" eb="422">
      <t>スイセンカ</t>
    </rPh>
    <rPh sb="423" eb="426">
      <t>ショウキョクテキ</t>
    </rPh>
    <rPh sb="429" eb="431">
      <t>コウジョウ</t>
    </rPh>
    <phoneticPr fontId="4"/>
  </si>
  <si>
    <t xml:space="preserve">  
  下水道使用料及び基準内繰入金のみでは、経費の全てを賄えず、不足する分は基準外繰入金により収支均衡を図っている。
　今後は、人口減少及び節水型機器の普及を要因とした有収水量の減少が見込まれるため、未接続世帯の水洗化促進を行っていく必要がある。　
　また、持続的な事業実施のため、汚水処理基本計画に基づく汚水処理人口普及率95％の早期概成に向けた処理施設の整備及び市全域を対象とした統廃合の取組に加え、最適整備構想見直しによる計画的な施設の改築又は更新により、総費用の削減を行うとともに、これらの事業実施のため、適正な原価に基づいた使用料への見直しを検討する必要がある。令和２年度より使用料の見直し及び汚水処理施設の統廃合を進める予定である。</t>
    <rPh sb="152" eb="153">
      <t>モト</t>
    </rPh>
    <rPh sb="288" eb="290">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</si>
</sst>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39-49B6-A24E-CAE2803CE0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1239-49B6-A24E-CAE2803CE0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40.479999999999997</c:v>
                </c:pt>
                <c:pt idx="1">
                  <c:v>40.06</c:v>
                </c:pt>
                <c:pt idx="2">
                  <c:v>14.56</c:v>
                </c:pt>
                <c:pt idx="3">
                  <c:v>41.49</c:v>
                </c:pt>
                <c:pt idx="4">
                  <c:v>42.1</c:v>
                </c:pt>
              </c:numCache>
            </c:numRef>
          </c:val>
          <c:extLst>
            <c:ext xmlns:c16="http://schemas.microsoft.com/office/drawing/2014/chart" uri="{C3380CC4-5D6E-409C-BE32-E72D297353CC}">
              <c16:uniqueId val="{00000000-F251-4526-BE18-304A9C822C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F251-4526-BE18-304A9C822C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89.91</c:v>
                </c:pt>
                <c:pt idx="1">
                  <c:v>92.15</c:v>
                </c:pt>
                <c:pt idx="2">
                  <c:v>91.5</c:v>
                </c:pt>
                <c:pt idx="3">
                  <c:v>91.47</c:v>
                </c:pt>
                <c:pt idx="4">
                  <c:v>91.57</c:v>
                </c:pt>
              </c:numCache>
            </c:numRef>
          </c:val>
          <c:extLst>
            <c:ext xmlns:c16="http://schemas.microsoft.com/office/drawing/2014/chart" uri="{C3380CC4-5D6E-409C-BE32-E72D297353CC}">
              <c16:uniqueId val="{00000000-1AD4-4F3A-9173-506308B39E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1AD4-4F3A-9173-506308B39E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61.88</c:v>
                </c:pt>
                <c:pt idx="1">
                  <c:v>60.38</c:v>
                </c:pt>
                <c:pt idx="2">
                  <c:v>62.15</c:v>
                </c:pt>
                <c:pt idx="3">
                  <c:v>61.95</c:v>
                </c:pt>
                <c:pt idx="4">
                  <c:v>64.7</c:v>
                </c:pt>
              </c:numCache>
            </c:numRef>
          </c:val>
          <c:extLst>
            <c:ext xmlns:c16="http://schemas.microsoft.com/office/drawing/2014/chart" uri="{C3380CC4-5D6E-409C-BE32-E72D297353CC}">
              <c16:uniqueId val="{00000000-3484-4D95-8A61-82D0199DD1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4-4D95-8A61-82D0199DD1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9-4FD0-BEF4-F7A40A1CC8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9-4FD0-BEF4-F7A40A1CC8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0F-403A-9A80-88091569C4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0F-403A-9A80-88091569C4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EB-488B-B122-73C92791B1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EB-488B-B122-73C92791B1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2-4C43-9E12-A623ACAEB79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2-4C43-9E12-A623ACAEB79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678.64</c:v>
                </c:pt>
                <c:pt idx="1">
                  <c:v>659.39</c:v>
                </c:pt>
                <c:pt idx="2">
                  <c:v>614.59</c:v>
                </c:pt>
                <c:pt idx="3">
                  <c:v>104.53</c:v>
                </c:pt>
                <c:pt idx="4">
                  <c:v>41.68</c:v>
                </c:pt>
              </c:numCache>
            </c:numRef>
          </c:val>
          <c:extLst>
            <c:ext xmlns:c16="http://schemas.microsoft.com/office/drawing/2014/chart" uri="{C3380CC4-5D6E-409C-BE32-E72D297353CC}">
              <c16:uniqueId val="{00000000-5296-4A18-A1D6-B5DDCB0096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5296-4A18-A1D6-B5DDCB0096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61.21</c:v>
                </c:pt>
                <c:pt idx="1">
                  <c:v>62.26</c:v>
                </c:pt>
                <c:pt idx="2">
                  <c:v>66.61</c:v>
                </c:pt>
                <c:pt idx="3">
                  <c:v>63.31</c:v>
                </c:pt>
                <c:pt idx="4">
                  <c:v>69.95</c:v>
                </c:pt>
              </c:numCache>
            </c:numRef>
          </c:val>
          <c:extLst>
            <c:ext xmlns:c16="http://schemas.microsoft.com/office/drawing/2014/chart" uri="{C3380CC4-5D6E-409C-BE32-E72D297353CC}">
              <c16:uniqueId val="{00000000-EC6C-4AFC-8629-DE06CF7935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EC6C-4AFC-8629-DE06CF7935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226.58</c:v>
                </c:pt>
                <c:pt idx="1">
                  <c:v>223.55</c:v>
                </c:pt>
                <c:pt idx="2">
                  <c:v>209.68</c:v>
                </c:pt>
                <c:pt idx="3">
                  <c:v>220.9</c:v>
                </c:pt>
                <c:pt idx="4">
                  <c:v>200.97</c:v>
                </c:pt>
              </c:numCache>
            </c:numRef>
          </c:val>
          <c:extLst>
            <c:ext xmlns:c16="http://schemas.microsoft.com/office/drawing/2014/chart" uri="{C3380CC4-5D6E-409C-BE32-E72D297353CC}">
              <c16:uniqueId val="{00000000-18DA-473B-8AB2-32AFCBDA61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18DA-473B-8AB2-32AFCBDA61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岩手県　奥州市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117360</v>
      </c>
      <c r="AM8" s="50"/>
      <c r="AN8" s="50"/>
      <c r="AO8" s="50"/>
      <c r="AP8" s="50"/>
      <c r="AQ8" s="50"/>
      <c r="AR8" s="50"/>
      <c r="AS8" s="50"/>
      <c r="AT8" s="45">
        <f>データ!T6</f>
        <v>993.3</v>
      </c>
      <c r="AU8" s="45"/>
      <c r="AV8" s="45"/>
      <c r="AW8" s="45"/>
      <c r="AX8" s="45"/>
      <c r="AY8" s="45"/>
      <c r="AZ8" s="45"/>
      <c r="BA8" s="45"/>
      <c r="BB8" s="45">
        <f>データ!U6</f>
        <v>118.15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14.76</v>
      </c>
      <c r="Q10" s="45"/>
      <c r="R10" s="45"/>
      <c r="S10" s="45"/>
      <c r="T10" s="45"/>
      <c r="U10" s="45"/>
      <c r="V10" s="45"/>
      <c r="W10" s="45">
        <f>データ!Q6</f>
        <v>90.12</v>
      </c>
      <c r="X10" s="45"/>
      <c r="Y10" s="45"/>
      <c r="Z10" s="45"/>
      <c r="AA10" s="45"/>
      <c r="AB10" s="45"/>
      <c r="AC10" s="45"/>
      <c r="AD10" s="50">
        <f>データ!R6</f>
        <v>2592</v>
      </c>
      <c r="AE10" s="50"/>
      <c r="AF10" s="50"/>
      <c r="AG10" s="50"/>
      <c r="AH10" s="50"/>
      <c r="AI10" s="50"/>
      <c r="AJ10" s="50"/>
      <c r="AK10" s="2"/>
      <c r="AL10" s="50">
        <f>データ!V6</f>
        <v>17227</v>
      </c>
      <c r="AM10" s="50"/>
      <c r="AN10" s="50"/>
      <c r="AO10" s="50"/>
      <c r="AP10" s="50"/>
      <c r="AQ10" s="50"/>
      <c r="AR10" s="50"/>
      <c r="AS10" s="50"/>
      <c r="AT10" s="45">
        <f>データ!W6</f>
        <v>10.050000000000001</v>
      </c>
      <c r="AU10" s="45"/>
      <c r="AV10" s="45"/>
      <c r="AW10" s="45"/>
      <c r="AX10" s="45"/>
      <c r="AY10" s="45"/>
      <c r="AZ10" s="45"/>
      <c r="BA10" s="45"/>
      <c r="BB10" s="45">
        <f>データ!X6</f>
        <v>1714.13</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5158vpiLaCCoIe2g74xpipVeUv+WDmx4ERNc1J5veeOw4I316xd5sqtgsOwSPh7yEflfjfWhdJRMsMGmGntZZA==" saltValue="B5ZCyOFiO/MmSXsm8k40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32158</v>
      </c>
      <c r="D6" s="33">
        <f t="shared" si="3"/>
        <v>47</v>
      </c>
      <c r="E6" s="33">
        <f t="shared" si="3"/>
        <v>17</v>
      </c>
      <c r="F6" s="33">
        <f t="shared" si="3"/>
        <v>5</v>
      </c>
      <c r="G6" s="33">
        <f t="shared" si="3"/>
        <v>0</v>
      </c>
      <c r="H6" s="33" t="str">
        <f t="shared" si="3"/>
        <v>岩手県　奥州市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14.76</v>
      </c>
      <c r="Q6" s="34">
        <f t="shared" si="3"/>
        <v>90.12</v>
      </c>
      <c r="R6" s="34">
        <f t="shared" si="3"/>
        <v>2592</v>
      </c>
      <c r="S6" s="34">
        <f t="shared" si="3"/>
        <v>117360</v>
      </c>
      <c r="T6" s="34">
        <f t="shared" si="3"/>
        <v>993.3</v>
      </c>
      <c r="U6" s="34">
        <f t="shared" si="3"/>
        <v>118.15</v>
      </c>
      <c r="V6" s="34">
        <f t="shared" si="3"/>
        <v>17227</v>
      </c>
      <c r="W6" s="34">
        <f t="shared" si="3"/>
        <v>10.050000000000001</v>
      </c>
      <c r="X6" s="34">
        <f t="shared" si="3"/>
        <v>1714.13</v>
      </c>
      <c r="Y6" s="35">
        <f>IF(Y7="",NA(),Y7)</f>
        <v>61.88</v>
      </c>
      <c r="Z6" s="35">
        <f t="shared" ref="Z6:AH6" si="4">IF(Z7="",NA(),Z7)</f>
        <v>60.38</v>
      </c>
      <c r="AA6" s="35">
        <f t="shared" si="4"/>
        <v>62.15</v>
      </c>
      <c r="AB6" s="35">
        <f t="shared" si="4"/>
        <v>61.95</v>
      </c>
      <c r="AC6" s="35">
        <f t="shared" si="4"/>
        <v>64.7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678.64</v>
      </c>
      <c r="BG6" s="35">
        <f t="shared" ref="BG6:BO6" si="7">IF(BG7="",NA(),BG7)</f>
        <v>659.39</v>
      </c>
      <c r="BH6" s="35">
        <f t="shared" si="7"/>
        <v>614.59</v>
      </c>
      <c r="BI6" s="35">
        <f t="shared" si="7"/>
        <v>104.53</v>
      </c>
      <c r="BJ6" s="35">
        <f t="shared" si="7"/>
        <v>41.68</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61.21</v>
      </c>
      <c r="BR6" s="35">
        <f t="shared" ref="BR6:BZ6" si="8">IF(BR7="",NA(),BR7)</f>
        <v>62.26</v>
      </c>
      <c r="BS6" s="35">
        <f t="shared" si="8"/>
        <v>66.61</v>
      </c>
      <c r="BT6" s="35">
        <f t="shared" si="8"/>
        <v>63.31</v>
      </c>
      <c r="BU6" s="35">
        <f t="shared" si="8"/>
        <v>69.95</v>
      </c>
      <c r="BV6" s="35">
        <f t="shared" si="8"/>
        <v>62.3</v>
      </c>
      <c r="BW6" s="35">
        <f t="shared" si="8"/>
        <v>59.3</v>
      </c>
      <c r="BX6" s="35">
        <f t="shared" si="8"/>
        <v>59.83</v>
      </c>
      <c r="BY6" s="35">
        <f t="shared" si="8"/>
        <v>65.33</v>
      </c>
      <c r="BZ6" s="35">
        <f t="shared" si="8"/>
        <v>65.39</v>
      </c>
      <c r="CA6" s="34" t="str">
        <f>IF(CA7="","",IF(CA7="-","【-】","【"&amp;SUBSTITUTE(TEXT(CA7,"#,##0.00"),"-","△")&amp;"】"))</f>
        <v>【59.51】</v>
      </c>
      <c r="CB6" s="35">
        <f>IF(CB7="",NA(),CB7)</f>
        <v>226.58</v>
      </c>
      <c r="CC6" s="35">
        <f t="shared" ref="CC6:CK6" si="9">IF(CC7="",NA(),CC7)</f>
        <v>223.55</v>
      </c>
      <c r="CD6" s="35">
        <f t="shared" si="9"/>
        <v>209.68</v>
      </c>
      <c r="CE6" s="35">
        <f t="shared" si="9"/>
        <v>220.9</v>
      </c>
      <c r="CF6" s="35">
        <f t="shared" si="9"/>
        <v>200.97</v>
      </c>
      <c r="CG6" s="35">
        <f t="shared" si="9"/>
        <v>235.07</v>
      </c>
      <c r="CH6" s="35">
        <f t="shared" si="9"/>
        <v>248.14</v>
      </c>
      <c r="CI6" s="35">
        <f t="shared" si="9"/>
        <v>246.66</v>
      </c>
      <c r="CJ6" s="35">
        <f t="shared" si="9"/>
        <v>227.43</v>
      </c>
      <c r="CK6" s="35">
        <f t="shared" si="9"/>
        <v>230.88</v>
      </c>
      <c r="CL6" s="34" t="str">
        <f>IF(CL7="","",IF(CL7="-","【-】","【"&amp;SUBSTITUTE(TEXT(CL7,"#,##0.00"),"-","△")&amp;"】"))</f>
        <v>【261.46】</v>
      </c>
      <c r="CM6" s="35">
        <f>IF(CM7="",NA(),CM7)</f>
        <v>40.479999999999997</v>
      </c>
      <c r="CN6" s="35">
        <f t="shared" ref="CN6:CV6" si="10">IF(CN7="",NA(),CN7)</f>
        <v>40.06</v>
      </c>
      <c r="CO6" s="35">
        <f t="shared" si="10"/>
        <v>14.56</v>
      </c>
      <c r="CP6" s="35">
        <f t="shared" si="10"/>
        <v>41.49</v>
      </c>
      <c r="CQ6" s="35">
        <f t="shared" si="10"/>
        <v>42.1</v>
      </c>
      <c r="CR6" s="35">
        <f t="shared" si="10"/>
        <v>58.47</v>
      </c>
      <c r="CS6" s="35">
        <f t="shared" si="10"/>
        <v>57.3</v>
      </c>
      <c r="CT6" s="35">
        <f t="shared" si="10"/>
        <v>56</v>
      </c>
      <c r="CU6" s="35">
        <f t="shared" si="10"/>
        <v>56.01</v>
      </c>
      <c r="CV6" s="35">
        <f t="shared" si="10"/>
        <v>56.72</v>
      </c>
      <c r="CW6" s="34" t="str">
        <f>IF(CW7="","",IF(CW7="-","【-】","【"&amp;SUBSTITUTE(TEXT(CW7,"#,##0.00"),"-","△")&amp;"】"))</f>
        <v>【52.23】</v>
      </c>
      <c r="CX6" s="35">
        <f>IF(CX7="",NA(),CX7)</f>
        <v>89.91</v>
      </c>
      <c r="CY6" s="35">
        <f t="shared" ref="CY6:DG6" si="11">IF(CY7="",NA(),CY7)</f>
        <v>92.15</v>
      </c>
      <c r="CZ6" s="35">
        <f t="shared" si="11"/>
        <v>91.5</v>
      </c>
      <c r="DA6" s="35">
        <f t="shared" si="11"/>
        <v>91.47</v>
      </c>
      <c r="DB6" s="35">
        <f t="shared" si="11"/>
        <v>91.57</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32158</v>
      </c>
      <c r="D7" s="37">
        <v>47</v>
      </c>
      <c r="E7" s="37">
        <v>17</v>
      </c>
      <c r="F7" s="37">
        <v>5</v>
      </c>
      <c r="G7" s="37">
        <v>0</v>
      </c>
      <c r="H7" s="37" t="s">
        <v>97</v>
      </c>
      <c r="I7" s="37" t="s">
        <v>98</v>
      </c>
      <c r="J7" s="37" t="s">
        <v>99</v>
      </c>
      <c r="K7" s="37" t="s">
        <v>100</v>
      </c>
      <c r="L7" s="37" t="s">
        <v>101</v>
      </c>
      <c r="M7" s="37" t="s">
        <v>102</v>
      </c>
      <c r="N7" s="38" t="s">
        <v>103</v>
      </c>
      <c r="O7" s="38" t="s">
        <v>104</v>
      </c>
      <c r="P7" s="38">
        <v>14.76</v>
      </c>
      <c r="Q7" s="38">
        <v>90.12</v>
      </c>
      <c r="R7" s="38">
        <v>2592</v>
      </c>
      <c r="S7" s="38">
        <v>117360</v>
      </c>
      <c r="T7" s="38">
        <v>993.3</v>
      </c>
      <c r="U7" s="38">
        <v>118.15</v>
      </c>
      <c r="V7" s="38">
        <v>17227</v>
      </c>
      <c r="W7" s="38">
        <v>10.050000000000001</v>
      </c>
      <c r="X7" s="38">
        <v>1714.13</v>
      </c>
      <c r="Y7" s="38">
        <v>61.88</v>
      </c>
      <c r="Z7" s="38">
        <v>60.38</v>
      </c>
      <c r="AA7" s="38">
        <v>62.15</v>
      </c>
      <c r="AB7" s="38">
        <v>61.95</v>
      </c>
      <c r="AC7" s="38">
        <v>64.7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678.64</v>
      </c>
      <c r="BG7" s="38">
        <v>659.39</v>
      </c>
      <c r="BH7" s="38">
        <v>614.59</v>
      </c>
      <c r="BI7" s="38">
        <v>104.53</v>
      </c>
      <c r="BJ7" s="38">
        <v>41.68</v>
      </c>
      <c r="BK7" s="38">
        <v>632.94000000000005</v>
      </c>
      <c r="BL7" s="38">
        <v>721.43</v>
      </c>
      <c r="BM7" s="38">
        <v>685.34</v>
      </c>
      <c r="BN7" s="38">
        <v>684.74</v>
      </c>
      <c r="BO7" s="38">
        <v>654.91999999999996</v>
      </c>
      <c r="BP7" s="38">
        <v>747.76</v>
      </c>
      <c r="BQ7" s="38">
        <v>61.21</v>
      </c>
      <c r="BR7" s="38">
        <v>62.26</v>
      </c>
      <c r="BS7" s="38">
        <v>66.61</v>
      </c>
      <c r="BT7" s="38">
        <v>63.31</v>
      </c>
      <c r="BU7" s="38">
        <v>69.95</v>
      </c>
      <c r="BV7" s="38">
        <v>62.3</v>
      </c>
      <c r="BW7" s="38">
        <v>59.3</v>
      </c>
      <c r="BX7" s="38">
        <v>59.83</v>
      </c>
      <c r="BY7" s="38">
        <v>65.33</v>
      </c>
      <c r="BZ7" s="38">
        <v>65.39</v>
      </c>
      <c r="CA7" s="38">
        <v>59.51</v>
      </c>
      <c r="CB7" s="38">
        <v>226.58</v>
      </c>
      <c r="CC7" s="38">
        <v>223.55</v>
      </c>
      <c r="CD7" s="38">
        <v>209.68</v>
      </c>
      <c r="CE7" s="38">
        <v>220.9</v>
      </c>
      <c r="CF7" s="38">
        <v>200.97</v>
      </c>
      <c r="CG7" s="38">
        <v>235.07</v>
      </c>
      <c r="CH7" s="38">
        <v>248.14</v>
      </c>
      <c r="CI7" s="38">
        <v>246.66</v>
      </c>
      <c r="CJ7" s="38">
        <v>227.43</v>
      </c>
      <c r="CK7" s="38">
        <v>230.88</v>
      </c>
      <c r="CL7" s="38">
        <v>261.45999999999998</v>
      </c>
      <c r="CM7" s="38">
        <v>40.479999999999997</v>
      </c>
      <c r="CN7" s="38">
        <v>40.06</v>
      </c>
      <c r="CO7" s="38">
        <v>14.56</v>
      </c>
      <c r="CP7" s="38">
        <v>41.49</v>
      </c>
      <c r="CQ7" s="38">
        <v>42.1</v>
      </c>
      <c r="CR7" s="38">
        <v>58.47</v>
      </c>
      <c r="CS7" s="38">
        <v>57.3</v>
      </c>
      <c r="CT7" s="38">
        <v>56</v>
      </c>
      <c r="CU7" s="38">
        <v>56.01</v>
      </c>
      <c r="CV7" s="38">
        <v>56.72</v>
      </c>
      <c r="CW7" s="38">
        <v>52.23</v>
      </c>
      <c r="CX7" s="38">
        <v>89.91</v>
      </c>
      <c r="CY7" s="38">
        <v>92.15</v>
      </c>
      <c r="CZ7" s="38">
        <v>91.5</v>
      </c>
      <c r="DA7" s="38">
        <v>91.47</v>
      </c>
      <c r="DB7" s="38">
        <v>91.57</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ous10823</cp:lastModifiedBy>
  <cp:lastPrinted>2020-01-17T07:45:13Z</cp:lastPrinted>
  <dcterms:created xsi:type="dcterms:W3CDTF">2019-12-05T05:16:02Z</dcterms:created>
  <dcterms:modified xsi:type="dcterms:W3CDTF">2020-02-10T09:12:46Z</dcterms:modified>
  <cp:category/>
</cp:coreProperties>
</file>