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2001上下水道部経営課\会計係\各種調査報告\R２各種照会文書回答\20210119_経営比較分析（令和元年度決算）\2　回答\"/>
    </mc:Choice>
  </mc:AlternateContent>
  <workbookProtection workbookAlgorithmName="SHA-512" workbookHashValue="i45zwIUhBhGTJBkPRy09W5aAk5k0rUn72VvAWn+wS6Ak5UdO0thc6rUAI8PVnHvvKW7Fvp6OWSwPTlJ2CHIH3A==" workbookSaltValue="LJtAgM7qpRW3/D87M4Fq4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<sst xmlns="http://schemas.openxmlformats.org/spreadsheetml/2006/main" count="228" uniqueCount="113">
  <si>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</si>
  <si>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</si>
  <si>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</si>
  <si>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</si>
  <si>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</si>
  <si>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</si>
  <si>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</si>
  <si>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</si>
  <si>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</si>
  <si>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</si>
  <si>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</si>
  <si>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</si>
  <si>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</si>
  <si>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</si>
  <si>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</si>
  <si>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</si>
  <si>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</si>
  <si>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</si>
  <si>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</si>
  <si>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</si>
  <si>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</si>
  <si>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</si>
  <si>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</si>
  <si>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</si>
  <si>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</si>
  <si>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</si>
  <si>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</si>
  <si>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</si>
  <si>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</si>
  <si>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</si>
  <si>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</si>
  <si>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</si>
  <si>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</si>
  <si>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</si>
  <si>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</si>
  <si>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</si>
  <si>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</si>
  <si>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</si>
  <si>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</si>
  <si>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</si>
  <si>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</si>
  <si>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</si>
  <si>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</si>
  <si>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</si>
  <si>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</si>
  <si>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</si>
  <si>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</si>
  <si>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</si>
  <si>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</si>
  <si>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</si>
  <si>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</si>
  <si>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</si>
  <si>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</si>
  <si>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</si>
  <si>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</si>
  <si>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</si>
  <si>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</si>
  <si>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</si>
  <si>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</si>
  <si>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</si>
  <si>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</si>
  <si>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</si>
  <si>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</si>
  <si>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</si>
  <si>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</si>
  <si>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</si>
  <si>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</si>
  <si>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</si>
  <si>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</si>
  <si>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</si>
  <si>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</si>
  <si>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</si>
  <si>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</si>
  <si>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</si>
  <si>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</si>
  <si>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</si>
  <si>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</si>
  <si>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</si>
  <si>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</si>
  <si>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</si>
  <si>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</si>
  <si>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</si>
  <si>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</si>
  <si>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</si>
  <si>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</si>
  <si>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</si>
  <si>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</si>
  <si>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</si>
  <si>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</si>
  <si>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</si>
  <si>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</si>
  <si>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</si>
  <si>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</si>
  <si>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奥州市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</si>
  <si>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</si>
  <si>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</si>
  <si>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</si>
  <si>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</si>
  <si>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</si>
  <si>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</si>
  <si>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</si>
  <si>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</si>
  <si>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</si>
  <si>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</si>
  <si>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</si>
  <si>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</si>
  <si>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</si>
  <si>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</si>
  <si>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</si>
  <si>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</si>
  <si>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①有形固定資産減価償却率は、減価償却がどの程度進んでいるかを表し、類似団体平均値より低い傾向となっている。
②管路経年化率は、法定耐用年数を超えた管路延長の割合を表し、類似団体より低いとは言え、年々増加していることから、引き続き計画的な老朽管の更新が求められる。
③管路更新率は当該年度に更新した管路延長の割合を表し、平成26年度より段階的に旧簡易水道事業を取り込んでいるため布設管延長が大きくなり低調となっているが、引き続き計画的な更新が求められる。</t>
    <rPh sb="42" eb="43">
      <t>ヒク</t>
    </rPh>
    <rPh sb="44" eb="46">
      <t>ケイコウ</t>
    </rPh>
    <rPh sb="90" eb="91">
      <t>ヒク</t>
    </rPh>
    <rPh sb="94" eb="95">
      <t>イ</t>
    </rPh>
    <rPh sb="97" eb="99">
      <t>ネンネン</t>
    </rPh>
    <rPh sb="99" eb="101">
      <t>ゾウカ</t>
    </rPh>
    <phoneticPr fontId="4"/>
  </si>
  <si>
    <t>採算効率の低い旧簡易水道事業を平成26年度から平成30年度まで段階的に上水道事業へ統合したこともあり、経営の健全性・効率性が類似団体平均値よりも低調となっている。
平成30年度作成のアセットマネジメント計画に基づき、中長期にわたって投資面と財政面のバランスがとれた水道事業経営を目指すとともに、安全で安心な水道水を安定供給し続けなければならない。</t>
    <rPh sb="0" eb="2">
      <t>サイサン</t>
    </rPh>
    <rPh sb="2" eb="4">
      <t>コウリツ</t>
    </rPh>
    <rPh sb="5" eb="6">
      <t>ヒク</t>
    </rPh>
    <rPh sb="82" eb="84">
      <t>ヘイセイ</t>
    </rPh>
    <rPh sb="86" eb="88">
      <t>ネンド</t>
    </rPh>
    <rPh sb="88" eb="90">
      <t>サクセイ</t>
    </rPh>
    <rPh sb="101" eb="103">
      <t>ケイカク</t>
    </rPh>
    <rPh sb="104" eb="105">
      <t>モト</t>
    </rPh>
    <rPh sb="108" eb="109">
      <t>チュウ</t>
    </rPh>
    <rPh sb="109" eb="111">
      <t>チョウキ</t>
    </rPh>
    <rPh sb="116" eb="118">
      <t>トウシ</t>
    </rPh>
    <rPh sb="118" eb="119">
      <t>メン</t>
    </rPh>
    <rPh sb="120" eb="122">
      <t>ザイセイ</t>
    </rPh>
    <rPh sb="122" eb="123">
      <t>メン</t>
    </rPh>
    <rPh sb="132" eb="134">
      <t>スイドウ</t>
    </rPh>
    <rPh sb="134" eb="136">
      <t>ジギョウ</t>
    </rPh>
    <rPh sb="139" eb="141">
      <t>メザ</t>
    </rPh>
    <phoneticPr fontId="4"/>
  </si>
  <si>
    <t>①経常収支比率は、単年度の収支が黒字である100％以上となっている。
②累積欠損金比率は、累積欠損金が発生していないため0％となっている。
③流動比率は、短期的な債務に対する支払能力を表し100％以上となっているが、類似団体平均値を下回っている。
④企業債残高対給水収益比率は企業債残高規模を表し、類似団体平均値より上回っている。企業債借入の抑制と給水収益の確保が求められる。
⑤料金回収率は、給水に係る費用がどの程度給水収益で賄えているかを表し、旧簡易水道統合の影響により平成27年度より100％を下回っている。水道料金以外の収入に依存せざるを得ない状況が今後も続くと予想されるため、適正な料金収入の確保が求められる。
⑥給水原価は、有収水量１㎥あたりについて、どれだけの費用がかかっているかを表し、類似団体平均値より上回っている。今後も注視しながら経営基盤の安定強化に取り組んでいく。
⑦施設利用率は、配水能力に対する平均配水量の割合を表し、平成26年度からの胆沢ダム本格受水の影響で平均値を下回っており、今後、施設の統廃合を進めていく必要がある。
⑧有収率は、施設の稼働が収益につながっているか判断するもので、類似団体平均値より下回っており、引き続き水圧適正化、老朽管更新など抜本的な漏水対策に取り組む必要がある。</t>
    <rPh sb="108" eb="110">
      <t>ルイジ</t>
    </rPh>
    <rPh sb="110" eb="112">
      <t>ダンタイ</t>
    </rPh>
    <rPh sb="112" eb="115">
      <t>ヘイキンチ</t>
    </rPh>
    <rPh sb="116" eb="118">
      <t>シタマワ</t>
    </rPh>
    <rPh sb="367" eb="369">
      <t>コンゴ</t>
    </rPh>
    <rPh sb="370" eb="372">
      <t>チュウシ</t>
    </rPh>
    <rPh sb="386" eb="387">
      <t>ト</t>
    </rPh>
    <rPh sb="388" eb="389">
      <t>ク</t>
    </rPh>
    <rPh sb="441" eb="443">
      <t>エイキョウ</t>
    </rPh>
    <rPh sb="444" eb="447">
      <t>ヘイキンチ</t>
    </rPh>
    <rPh sb="448" eb="450">
      <t>シタマワ</t>
    </rPh>
    <rPh sb="455" eb="457">
      <t>コンゴ</t>
    </rPh>
    <rPh sb="458" eb="460">
      <t>シセツ</t>
    </rPh>
    <rPh sb="461" eb="464">
      <t>トウハイゴウ</t>
    </rPh>
    <rPh sb="465" eb="466">
      <t>スス</t>
    </rPh>
    <rPh sb="470" eb="4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</si>
</sst>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c:v>
                </c:pt>
                <c:pt idx="1">
                  <c:v>0.34</c:v>
                </c:pt>
                <c:pt idx="2">
                  <c:v>0.27</c:v>
                </c:pt>
                <c:pt idx="3">
                  <c:v>0.3</c:v>
                </c:pt>
                <c:pt idx="4">
                  <c:v>0.33</c:v>
                </c:pt>
              </c:numCache>
            </c:numRef>
          </c:val>
          <c:extLst>
            <c:ext xmlns:c16="http://schemas.microsoft.com/office/drawing/2014/chart" uri="{C3380CC4-5D6E-409C-BE32-E72D297353CC}">
              <c16:uniqueId val="{00000000-FBE8-4BE4-949B-A12C835214E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0.74</c:v>
                </c:pt>
                <c:pt idx="2">
                  <c:v>0.74</c:v>
                </c:pt>
                <c:pt idx="3">
                  <c:v>0.72</c:v>
                </c:pt>
                <c:pt idx="4">
                  <c:v>0.66</c:v>
                </c:pt>
              </c:numCache>
            </c:numRef>
          </c:val>
          <c:smooth val="0"/>
          <c:extLst>
            <c:ext xmlns:c16="http://schemas.microsoft.com/office/drawing/2014/chart" uri="{C3380CC4-5D6E-409C-BE32-E72D297353CC}">
              <c16:uniqueId val="{00000001-FBE8-4BE4-949B-A12C835214E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55.03</c:v>
                </c:pt>
                <c:pt idx="1">
                  <c:v>56.46</c:v>
                </c:pt>
                <c:pt idx="2">
                  <c:v>53.55</c:v>
                </c:pt>
                <c:pt idx="3">
                  <c:v>60.77</c:v>
                </c:pt>
                <c:pt idx="4">
                  <c:v>54.71</c:v>
                </c:pt>
              </c:numCache>
            </c:numRef>
          </c:val>
          <c:extLst>
            <c:ext xmlns:c16="http://schemas.microsoft.com/office/drawing/2014/chart" uri="{C3380CC4-5D6E-409C-BE32-E72D297353CC}">
              <c16:uniqueId val="{00000000-4169-4E8C-8263-AF0D9F19B6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62.1</c:v>
                </c:pt>
                <c:pt idx="2">
                  <c:v>62.38</c:v>
                </c:pt>
                <c:pt idx="3">
                  <c:v>62.83</c:v>
                </c:pt>
                <c:pt idx="4">
                  <c:v>62.05</c:v>
                </c:pt>
              </c:numCache>
            </c:numRef>
          </c:val>
          <c:smooth val="0"/>
          <c:extLst>
            <c:ext xmlns:c16="http://schemas.microsoft.com/office/drawing/2014/chart" uri="{C3380CC4-5D6E-409C-BE32-E72D297353CC}">
              <c16:uniqueId val="{00000001-4169-4E8C-8263-AF0D9F19B6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76.459999999999994</c:v>
                </c:pt>
                <c:pt idx="1">
                  <c:v>77.239999999999995</c:v>
                </c:pt>
                <c:pt idx="2">
                  <c:v>81.400000000000006</c:v>
                </c:pt>
                <c:pt idx="3">
                  <c:v>77.84</c:v>
                </c:pt>
                <c:pt idx="4">
                  <c:v>77.709999999999994</c:v>
                </c:pt>
              </c:numCache>
            </c:numRef>
          </c:val>
          <c:extLst>
            <c:ext xmlns:c16="http://schemas.microsoft.com/office/drawing/2014/chart" uri="{C3380CC4-5D6E-409C-BE32-E72D297353CC}">
              <c16:uniqueId val="{00000000-8BCA-4B26-BF64-B44F617929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89.52</c:v>
                </c:pt>
                <c:pt idx="2">
                  <c:v>89.17</c:v>
                </c:pt>
                <c:pt idx="3">
                  <c:v>88.86</c:v>
                </c:pt>
                <c:pt idx="4">
                  <c:v>89.11</c:v>
                </c:pt>
              </c:numCache>
            </c:numRef>
          </c:val>
          <c:smooth val="0"/>
          <c:extLst>
            <c:ext xmlns:c16="http://schemas.microsoft.com/office/drawing/2014/chart" uri="{C3380CC4-5D6E-409C-BE32-E72D297353CC}">
              <c16:uniqueId val="{00000001-8BCA-4B26-BF64-B44F617929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108.36</c:v>
                </c:pt>
                <c:pt idx="1">
                  <c:v>107.97</c:v>
                </c:pt>
                <c:pt idx="2">
                  <c:v>107.96</c:v>
                </c:pt>
                <c:pt idx="3">
                  <c:v>104.95</c:v>
                </c:pt>
                <c:pt idx="4">
                  <c:v>107.7</c:v>
                </c:pt>
              </c:numCache>
            </c:numRef>
          </c:val>
          <c:extLst>
            <c:ext xmlns:c16="http://schemas.microsoft.com/office/drawing/2014/chart" uri="{C3380CC4-5D6E-409C-BE32-E72D297353CC}">
              <c16:uniqueId val="{00000000-E304-4E81-8D83-508C3ACA73E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114</c:v>
                </c:pt>
                <c:pt idx="2">
                  <c:v>113.68</c:v>
                </c:pt>
                <c:pt idx="3">
                  <c:v>113.82</c:v>
                </c:pt>
                <c:pt idx="4">
                  <c:v>112.82</c:v>
                </c:pt>
              </c:numCache>
            </c:numRef>
          </c:val>
          <c:smooth val="0"/>
          <c:extLst>
            <c:ext xmlns:c16="http://schemas.microsoft.com/office/drawing/2014/chart" uri="{C3380CC4-5D6E-409C-BE32-E72D297353CC}">
              <c16:uniqueId val="{00000001-E304-4E81-8D83-508C3ACA73E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37.979999999999997</c:v>
                </c:pt>
                <c:pt idx="1">
                  <c:v>34.22</c:v>
                </c:pt>
                <c:pt idx="2">
                  <c:v>35.81</c:v>
                </c:pt>
                <c:pt idx="3">
                  <c:v>37.39</c:v>
                </c:pt>
                <c:pt idx="4">
                  <c:v>38.159999999999997</c:v>
                </c:pt>
              </c:numCache>
            </c:numRef>
          </c:val>
          <c:extLst>
            <c:ext xmlns:c16="http://schemas.microsoft.com/office/drawing/2014/chart" uri="{C3380CC4-5D6E-409C-BE32-E72D297353CC}">
              <c16:uniqueId val="{00000000-0671-4F97-8E13-67478BC22EE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46.58</c:v>
                </c:pt>
                <c:pt idx="2">
                  <c:v>46.99</c:v>
                </c:pt>
                <c:pt idx="3">
                  <c:v>47.89</c:v>
                </c:pt>
                <c:pt idx="4">
                  <c:v>48.69</c:v>
                </c:pt>
              </c:numCache>
            </c:numRef>
          </c:val>
          <c:smooth val="0"/>
          <c:extLst>
            <c:ext xmlns:c16="http://schemas.microsoft.com/office/drawing/2014/chart" uri="{C3380CC4-5D6E-409C-BE32-E72D297353CC}">
              <c16:uniqueId val="{00000001-0671-4F97-8E13-67478BC22EE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8.84</c:v>
                </c:pt>
                <c:pt idx="1">
                  <c:v>7.67</c:v>
                </c:pt>
                <c:pt idx="2">
                  <c:v>13.24</c:v>
                </c:pt>
                <c:pt idx="3">
                  <c:v>13.72</c:v>
                </c:pt>
                <c:pt idx="4">
                  <c:v>15.25</c:v>
                </c:pt>
              </c:numCache>
            </c:numRef>
          </c:val>
          <c:extLst>
            <c:ext xmlns:c16="http://schemas.microsoft.com/office/drawing/2014/chart" uri="{C3380CC4-5D6E-409C-BE32-E72D297353CC}">
              <c16:uniqueId val="{00000000-41E1-4197-A2D6-8EFA411E13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41E1-4197-A2D6-8EFA411E13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DA-47F7-B345-26E87738B3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70DA-47F7-B345-26E87738B3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188.68</c:v>
                </c:pt>
                <c:pt idx="1">
                  <c:v>161.85</c:v>
                </c:pt>
                <c:pt idx="2">
                  <c:v>165.98</c:v>
                </c:pt>
                <c:pt idx="3">
                  <c:v>162.88999999999999</c:v>
                </c:pt>
                <c:pt idx="4">
                  <c:v>174.84</c:v>
                </c:pt>
              </c:numCache>
            </c:numRef>
          </c:val>
          <c:extLst>
            <c:ext xmlns:c16="http://schemas.microsoft.com/office/drawing/2014/chart" uri="{C3380CC4-5D6E-409C-BE32-E72D297353CC}">
              <c16:uniqueId val="{00000000-C864-4A3A-9C6F-5AD1CAD4AD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349.04</c:v>
                </c:pt>
                <c:pt idx="2">
                  <c:v>337.49</c:v>
                </c:pt>
                <c:pt idx="3">
                  <c:v>335.6</c:v>
                </c:pt>
                <c:pt idx="4">
                  <c:v>358.91</c:v>
                </c:pt>
              </c:numCache>
            </c:numRef>
          </c:val>
          <c:smooth val="0"/>
          <c:extLst>
            <c:ext xmlns:c16="http://schemas.microsoft.com/office/drawing/2014/chart" uri="{C3380CC4-5D6E-409C-BE32-E72D297353CC}">
              <c16:uniqueId val="{00000001-C864-4A3A-9C6F-5AD1CAD4AD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565.66</c:v>
                </c:pt>
                <c:pt idx="1">
                  <c:v>695.59</c:v>
                </c:pt>
                <c:pt idx="2">
                  <c:v>674.1</c:v>
                </c:pt>
                <c:pt idx="3">
                  <c:v>661.28</c:v>
                </c:pt>
                <c:pt idx="4">
                  <c:v>639.98</c:v>
                </c:pt>
              </c:numCache>
            </c:numRef>
          </c:val>
          <c:extLst>
            <c:ext xmlns:c16="http://schemas.microsoft.com/office/drawing/2014/chart" uri="{C3380CC4-5D6E-409C-BE32-E72D297353CC}">
              <c16:uniqueId val="{00000000-B40A-4ABF-A330-426338B498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254.54</c:v>
                </c:pt>
                <c:pt idx="2">
                  <c:v>265.92</c:v>
                </c:pt>
                <c:pt idx="3">
                  <c:v>258.26</c:v>
                </c:pt>
                <c:pt idx="4">
                  <c:v>247.27</c:v>
                </c:pt>
              </c:numCache>
            </c:numRef>
          </c:val>
          <c:smooth val="0"/>
          <c:extLst>
            <c:ext xmlns:c16="http://schemas.microsoft.com/office/drawing/2014/chart" uri="{C3380CC4-5D6E-409C-BE32-E72D297353CC}">
              <c16:uniqueId val="{00000001-B40A-4ABF-A330-426338B498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97.05</c:v>
                </c:pt>
                <c:pt idx="1">
                  <c:v>87.07</c:v>
                </c:pt>
                <c:pt idx="2">
                  <c:v>86.99</c:v>
                </c:pt>
                <c:pt idx="3">
                  <c:v>83.74</c:v>
                </c:pt>
                <c:pt idx="4">
                  <c:v>85.22</c:v>
                </c:pt>
              </c:numCache>
            </c:numRef>
          </c:val>
          <c:extLst>
            <c:ext xmlns:c16="http://schemas.microsoft.com/office/drawing/2014/chart" uri="{C3380CC4-5D6E-409C-BE32-E72D297353CC}">
              <c16:uniqueId val="{00000000-CEA1-4154-8DC5-2670D53B238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106.52</c:v>
                </c:pt>
                <c:pt idx="2">
                  <c:v>105.86</c:v>
                </c:pt>
                <c:pt idx="3">
                  <c:v>106.07</c:v>
                </c:pt>
                <c:pt idx="4">
                  <c:v>105.34</c:v>
                </c:pt>
              </c:numCache>
            </c:numRef>
          </c:val>
          <c:smooth val="0"/>
          <c:extLst>
            <c:ext xmlns:c16="http://schemas.microsoft.com/office/drawing/2014/chart" uri="{C3380CC4-5D6E-409C-BE32-E72D297353CC}">
              <c16:uniqueId val="{00000001-CEA1-4154-8DC5-2670D53B238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216.33</c:v>
                </c:pt>
                <c:pt idx="1">
                  <c:v>241.77</c:v>
                </c:pt>
                <c:pt idx="2">
                  <c:v>242.14</c:v>
                </c:pt>
                <c:pt idx="3">
                  <c:v>251.68</c:v>
                </c:pt>
                <c:pt idx="4">
                  <c:v>247.59</c:v>
                </c:pt>
              </c:numCache>
            </c:numRef>
          </c:val>
          <c:extLst>
            <c:ext xmlns:c16="http://schemas.microsoft.com/office/drawing/2014/chart" uri="{C3380CC4-5D6E-409C-BE32-E72D297353CC}">
              <c16:uniqueId val="{00000000-AE3A-4B76-82A3-91A241093E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AE3A-4B76-82A3-91A241093E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岩手県　奥州市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116082</v>
      </c>
      <c r="AM8" s="71"/>
      <c r="AN8" s="71"/>
      <c r="AO8" s="71"/>
      <c r="AP8" s="71"/>
      <c r="AQ8" s="71"/>
      <c r="AR8" s="71"/>
      <c r="AS8" s="71"/>
      <c r="AT8" s="67">
        <f>データ!$S$6</f>
        <v>993.3</v>
      </c>
      <c r="AU8" s="68"/>
      <c r="AV8" s="68"/>
      <c r="AW8" s="68"/>
      <c r="AX8" s="68"/>
      <c r="AY8" s="68"/>
      <c r="AZ8" s="68"/>
      <c r="BA8" s="68"/>
      <c r="BB8" s="70">
        <f>データ!$T$6</f>
        <v>116.86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56.69</v>
      </c>
      <c r="J10" s="68"/>
      <c r="K10" s="68"/>
      <c r="L10" s="68"/>
      <c r="M10" s="68"/>
      <c r="N10" s="68"/>
      <c r="O10" s="69"/>
      <c r="P10" s="70">
        <f>データ!$P$6</f>
        <v>91.74</v>
      </c>
      <c r="Q10" s="70"/>
      <c r="R10" s="70"/>
      <c r="S10" s="70"/>
      <c r="T10" s="70"/>
      <c r="U10" s="70"/>
      <c r="V10" s="70"/>
      <c r="W10" s="71">
        <f>データ!$Q$6</f>
        <v>3960</v>
      </c>
      <c r="X10" s="71"/>
      <c r="Y10" s="71"/>
      <c r="Z10" s="71"/>
      <c r="AA10" s="71"/>
      <c r="AB10" s="71"/>
      <c r="AC10" s="71"/>
      <c r="AD10" s="2"/>
      <c r="AE10" s="2"/>
      <c r="AF10" s="2"/>
      <c r="AG10" s="2"/>
      <c r="AH10" s="4"/>
      <c r="AI10" s="4"/>
      <c r="AJ10" s="4"/>
      <c r="AK10" s="4"/>
      <c r="AL10" s="71">
        <f>データ!$U$6</f>
        <v>105840</v>
      </c>
      <c r="AM10" s="71"/>
      <c r="AN10" s="71"/>
      <c r="AO10" s="71"/>
      <c r="AP10" s="71"/>
      <c r="AQ10" s="71"/>
      <c r="AR10" s="71"/>
      <c r="AS10" s="71"/>
      <c r="AT10" s="67">
        <f>データ!$V$6</f>
        <v>633.41</v>
      </c>
      <c r="AU10" s="68"/>
      <c r="AV10" s="68"/>
      <c r="AW10" s="68"/>
      <c r="AX10" s="68"/>
      <c r="AY10" s="68"/>
      <c r="AZ10" s="68"/>
      <c r="BA10" s="68"/>
      <c r="BB10" s="70">
        <f>データ!$W$6</f>
        <v>167.1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79GODGEJVUUca5J5Tb+iThAAjFTxAlFpcdhzNKJaAKbBX3izPQiiuMgGhB9wfR9Sf2/dlGotTECRpGXmOacnSg==" saltValue="fUH88JNX8gRnkUUkWJBw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32158</v>
      </c>
      <c r="D6" s="34">
        <f t="shared" si="3"/>
        <v>46</v>
      </c>
      <c r="E6" s="34">
        <f t="shared" si="3"/>
        <v>1</v>
      </c>
      <c r="F6" s="34">
        <f t="shared" si="3"/>
        <v>0</v>
      </c>
      <c r="G6" s="34">
        <f t="shared" si="3"/>
        <v>1</v>
      </c>
      <c r="H6" s="34" t="str">
        <f t="shared" si="3"/>
        <v>岩手県　奥州市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56.69</v>
      </c>
      <c r="P6" s="35">
        <f t="shared" si="3"/>
        <v>91.74</v>
      </c>
      <c r="Q6" s="35">
        <f t="shared" si="3"/>
        <v>3960</v>
      </c>
      <c r="R6" s="35">
        <f t="shared" si="3"/>
        <v>116082</v>
      </c>
      <c r="S6" s="35">
        <f t="shared" si="3"/>
        <v>993.3</v>
      </c>
      <c r="T6" s="35">
        <f t="shared" si="3"/>
        <v>116.86</v>
      </c>
      <c r="U6" s="35">
        <f t="shared" si="3"/>
        <v>105840</v>
      </c>
      <c r="V6" s="35">
        <f t="shared" si="3"/>
        <v>633.41</v>
      </c>
      <c r="W6" s="35">
        <f t="shared" si="3"/>
        <v>167.1</v>
      </c>
      <c r="X6" s="36">
        <f>IF(X7="",NA(),X7)</f>
        <v>108.36</v>
      </c>
      <c r="Y6" s="36">
        <f t="shared" ref="Y6:AG6" si="4">IF(Y7="",NA(),Y7)</f>
        <v>107.97</v>
      </c>
      <c r="Z6" s="36">
        <f t="shared" si="4"/>
        <v>107.96</v>
      </c>
      <c r="AA6" s="36">
        <f t="shared" si="4"/>
        <v>104.95</v>
      </c>
      <c r="AB6" s="36">
        <f t="shared" si="4"/>
        <v>107.7</v>
      </c>
      <c r="AC6" s="36">
        <f t="shared" si="4"/>
        <v>112.69</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0.23</v>
      </c>
      <c r="AP6" s="36">
        <f t="shared" si="5"/>
        <v>0.03</v>
      </c>
      <c r="AQ6" s="35">
        <f t="shared" si="5"/>
        <v>0</v>
      </c>
      <c r="AR6" s="35">
        <f t="shared" si="5"/>
        <v>0</v>
      </c>
      <c r="AS6" s="35" t="str">
        <f>IF(AS7="","",IF(AS7="-","【-】","【"&amp;SUBSTITUTE(TEXT(AS7,"#,##0.00"),"-","△")&amp;"】"))</f>
        <v>【1.08】</v>
      </c>
      <c r="AT6" s="36">
        <f>IF(AT7="",NA(),AT7)</f>
        <v>188.68</v>
      </c>
      <c r="AU6" s="36">
        <f t="shared" ref="AU6:BC6" si="6">IF(AU7="",NA(),AU7)</f>
        <v>161.85</v>
      </c>
      <c r="AV6" s="36">
        <f t="shared" si="6"/>
        <v>165.98</v>
      </c>
      <c r="AW6" s="36">
        <f t="shared" si="6"/>
        <v>162.88999999999999</v>
      </c>
      <c r="AX6" s="36">
        <f t="shared" si="6"/>
        <v>174.84</v>
      </c>
      <c r="AY6" s="36">
        <f t="shared" si="6"/>
        <v>346.59</v>
      </c>
      <c r="AZ6" s="36">
        <f t="shared" si="6"/>
        <v>349.04</v>
      </c>
      <c r="BA6" s="36">
        <f t="shared" si="6"/>
        <v>337.49</v>
      </c>
      <c r="BB6" s="36">
        <f t="shared" si="6"/>
        <v>335.6</v>
      </c>
      <c r="BC6" s="36">
        <f t="shared" si="6"/>
        <v>358.91</v>
      </c>
      <c r="BD6" s="35" t="str">
        <f>IF(BD7="","",IF(BD7="-","【-】","【"&amp;SUBSTITUTE(TEXT(BD7,"#,##0.00"),"-","△")&amp;"】"))</f>
        <v>【264.97】</v>
      </c>
      <c r="BE6" s="36">
        <f>IF(BE7="",NA(),BE7)</f>
        <v>565.66</v>
      </c>
      <c r="BF6" s="36">
        <f t="shared" ref="BF6:BN6" si="7">IF(BF7="",NA(),BF7)</f>
        <v>695.59</v>
      </c>
      <c r="BG6" s="36">
        <f t="shared" si="7"/>
        <v>674.1</v>
      </c>
      <c r="BH6" s="36">
        <f t="shared" si="7"/>
        <v>661.28</v>
      </c>
      <c r="BI6" s="36">
        <f t="shared" si="7"/>
        <v>639.98</v>
      </c>
      <c r="BJ6" s="36">
        <f t="shared" si="7"/>
        <v>312.02999999999997</v>
      </c>
      <c r="BK6" s="36">
        <f t="shared" si="7"/>
        <v>254.54</v>
      </c>
      <c r="BL6" s="36">
        <f t="shared" si="7"/>
        <v>265.92</v>
      </c>
      <c r="BM6" s="36">
        <f t="shared" si="7"/>
        <v>258.26</v>
      </c>
      <c r="BN6" s="36">
        <f t="shared" si="7"/>
        <v>247.27</v>
      </c>
      <c r="BO6" s="35" t="str">
        <f>IF(BO7="","",IF(BO7="-","【-】","【"&amp;SUBSTITUTE(TEXT(BO7,"#,##0.00"),"-","△")&amp;"】"))</f>
        <v>【266.61】</v>
      </c>
      <c r="BP6" s="36">
        <f>IF(BP7="",NA(),BP7)</f>
        <v>97.05</v>
      </c>
      <c r="BQ6" s="36">
        <f t="shared" ref="BQ6:BY6" si="8">IF(BQ7="",NA(),BQ7)</f>
        <v>87.07</v>
      </c>
      <c r="BR6" s="36">
        <f t="shared" si="8"/>
        <v>86.99</v>
      </c>
      <c r="BS6" s="36">
        <f t="shared" si="8"/>
        <v>83.74</v>
      </c>
      <c r="BT6" s="36">
        <f t="shared" si="8"/>
        <v>85.22</v>
      </c>
      <c r="BU6" s="36">
        <f t="shared" si="8"/>
        <v>105.71</v>
      </c>
      <c r="BV6" s="36">
        <f t="shared" si="8"/>
        <v>106.52</v>
      </c>
      <c r="BW6" s="36">
        <f t="shared" si="8"/>
        <v>105.86</v>
      </c>
      <c r="BX6" s="36">
        <f t="shared" si="8"/>
        <v>106.07</v>
      </c>
      <c r="BY6" s="36">
        <f t="shared" si="8"/>
        <v>105.34</v>
      </c>
      <c r="BZ6" s="35" t="str">
        <f>IF(BZ7="","",IF(BZ7="-","【-】","【"&amp;SUBSTITUTE(TEXT(BZ7,"#,##0.00"),"-","△")&amp;"】"))</f>
        <v>【103.24】</v>
      </c>
      <c r="CA6" s="36">
        <f>IF(CA7="",NA(),CA7)</f>
        <v>216.33</v>
      </c>
      <c r="CB6" s="36">
        <f t="shared" ref="CB6:CJ6" si="9">IF(CB7="",NA(),CB7)</f>
        <v>241.77</v>
      </c>
      <c r="CC6" s="36">
        <f t="shared" si="9"/>
        <v>242.14</v>
      </c>
      <c r="CD6" s="36">
        <f t="shared" si="9"/>
        <v>251.68</v>
      </c>
      <c r="CE6" s="36">
        <f t="shared" si="9"/>
        <v>247.59</v>
      </c>
      <c r="CF6" s="36">
        <f t="shared" si="9"/>
        <v>162.15</v>
      </c>
      <c r="CG6" s="36">
        <f t="shared" si="9"/>
        <v>155.80000000000001</v>
      </c>
      <c r="CH6" s="36">
        <f t="shared" si="9"/>
        <v>158.58000000000001</v>
      </c>
      <c r="CI6" s="36">
        <f t="shared" si="9"/>
        <v>159.22</v>
      </c>
      <c r="CJ6" s="36">
        <f t="shared" si="9"/>
        <v>159.6</v>
      </c>
      <c r="CK6" s="35" t="str">
        <f>IF(CK7="","",IF(CK7="-","【-】","【"&amp;SUBSTITUTE(TEXT(CK7,"#,##0.00"),"-","△")&amp;"】"))</f>
        <v>【168.38】</v>
      </c>
      <c r="CL6" s="36">
        <f>IF(CL7="",NA(),CL7)</f>
        <v>55.03</v>
      </c>
      <c r="CM6" s="36">
        <f t="shared" ref="CM6:CU6" si="10">IF(CM7="",NA(),CM7)</f>
        <v>56.46</v>
      </c>
      <c r="CN6" s="36">
        <f t="shared" si="10"/>
        <v>53.55</v>
      </c>
      <c r="CO6" s="36">
        <f t="shared" si="10"/>
        <v>60.77</v>
      </c>
      <c r="CP6" s="36">
        <f t="shared" si="10"/>
        <v>54.71</v>
      </c>
      <c r="CQ6" s="36">
        <f t="shared" si="10"/>
        <v>59.34</v>
      </c>
      <c r="CR6" s="36">
        <f t="shared" si="10"/>
        <v>62.1</v>
      </c>
      <c r="CS6" s="36">
        <f t="shared" si="10"/>
        <v>62.38</v>
      </c>
      <c r="CT6" s="36">
        <f t="shared" si="10"/>
        <v>62.83</v>
      </c>
      <c r="CU6" s="36">
        <f t="shared" si="10"/>
        <v>62.05</v>
      </c>
      <c r="CV6" s="35" t="str">
        <f>IF(CV7="","",IF(CV7="-","【-】","【"&amp;SUBSTITUTE(TEXT(CV7,"#,##0.00"),"-","△")&amp;"】"))</f>
        <v>【60.00】</v>
      </c>
      <c r="CW6" s="36">
        <f>IF(CW7="",NA(),CW7)</f>
        <v>76.459999999999994</v>
      </c>
      <c r="CX6" s="36">
        <f t="shared" ref="CX6:DF6" si="11">IF(CX7="",NA(),CX7)</f>
        <v>77.239999999999995</v>
      </c>
      <c r="CY6" s="36">
        <f t="shared" si="11"/>
        <v>81.400000000000006</v>
      </c>
      <c r="CZ6" s="36">
        <f t="shared" si="11"/>
        <v>77.84</v>
      </c>
      <c r="DA6" s="36">
        <f t="shared" si="11"/>
        <v>77.709999999999994</v>
      </c>
      <c r="DB6" s="36">
        <f t="shared" si="11"/>
        <v>87.74</v>
      </c>
      <c r="DC6" s="36">
        <f t="shared" si="11"/>
        <v>89.52</v>
      </c>
      <c r="DD6" s="36">
        <f t="shared" si="11"/>
        <v>89.17</v>
      </c>
      <c r="DE6" s="36">
        <f t="shared" si="11"/>
        <v>88.86</v>
      </c>
      <c r="DF6" s="36">
        <f t="shared" si="11"/>
        <v>89.11</v>
      </c>
      <c r="DG6" s="35" t="str">
        <f>IF(DG7="","",IF(DG7="-","【-】","【"&amp;SUBSTITUTE(TEXT(DG7,"#,##0.00"),"-","△")&amp;"】"))</f>
        <v>【89.80】</v>
      </c>
      <c r="DH6" s="36">
        <f>IF(DH7="",NA(),DH7)</f>
        <v>37.979999999999997</v>
      </c>
      <c r="DI6" s="36">
        <f t="shared" ref="DI6:DQ6" si="12">IF(DI7="",NA(),DI7)</f>
        <v>34.22</v>
      </c>
      <c r="DJ6" s="36">
        <f t="shared" si="12"/>
        <v>35.81</v>
      </c>
      <c r="DK6" s="36">
        <f t="shared" si="12"/>
        <v>37.39</v>
      </c>
      <c r="DL6" s="36">
        <f t="shared" si="12"/>
        <v>38.159999999999997</v>
      </c>
      <c r="DM6" s="36">
        <f t="shared" si="12"/>
        <v>46.27</v>
      </c>
      <c r="DN6" s="36">
        <f t="shared" si="12"/>
        <v>46.58</v>
      </c>
      <c r="DO6" s="36">
        <f t="shared" si="12"/>
        <v>46.99</v>
      </c>
      <c r="DP6" s="36">
        <f t="shared" si="12"/>
        <v>47.89</v>
      </c>
      <c r="DQ6" s="36">
        <f t="shared" si="12"/>
        <v>48.69</v>
      </c>
      <c r="DR6" s="35" t="str">
        <f>IF(DR7="","",IF(DR7="-","【-】","【"&amp;SUBSTITUTE(TEXT(DR7,"#,##0.00"),"-","△")&amp;"】"))</f>
        <v>【49.59】</v>
      </c>
      <c r="DS6" s="36">
        <f>IF(DS7="",NA(),DS7)</f>
        <v>8.84</v>
      </c>
      <c r="DT6" s="36">
        <f t="shared" ref="DT6:EB6" si="13">IF(DT7="",NA(),DT7)</f>
        <v>7.67</v>
      </c>
      <c r="DU6" s="36">
        <f t="shared" si="13"/>
        <v>13.24</v>
      </c>
      <c r="DV6" s="36">
        <f t="shared" si="13"/>
        <v>13.72</v>
      </c>
      <c r="DW6" s="36">
        <f t="shared" si="13"/>
        <v>15.25</v>
      </c>
      <c r="DX6" s="36">
        <f t="shared" si="13"/>
        <v>10.93</v>
      </c>
      <c r="DY6" s="36">
        <f t="shared" si="13"/>
        <v>14.45</v>
      </c>
      <c r="DZ6" s="36">
        <f t="shared" si="13"/>
        <v>15.83</v>
      </c>
      <c r="EA6" s="36">
        <f t="shared" si="13"/>
        <v>16.899999999999999</v>
      </c>
      <c r="EB6" s="36">
        <f t="shared" si="13"/>
        <v>18.260000000000002</v>
      </c>
      <c r="EC6" s="35" t="str">
        <f>IF(EC7="","",IF(EC7="-","【-】","【"&amp;SUBSTITUTE(TEXT(EC7,"#,##0.00"),"-","△")&amp;"】"))</f>
        <v>【19.44】</v>
      </c>
      <c r="ED6" s="36">
        <f>IF(ED7="",NA(),ED7)</f>
        <v>0.5</v>
      </c>
      <c r="EE6" s="36">
        <f t="shared" ref="EE6:EM6" si="14">IF(EE7="",NA(),EE7)</f>
        <v>0.34</v>
      </c>
      <c r="EF6" s="36">
        <f t="shared" si="14"/>
        <v>0.27</v>
      </c>
      <c r="EG6" s="36">
        <f t="shared" si="14"/>
        <v>0.3</v>
      </c>
      <c r="EH6" s="36">
        <f t="shared" si="14"/>
        <v>0.33</v>
      </c>
      <c r="EI6" s="36">
        <f t="shared" si="14"/>
        <v>0.71</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32158</v>
      </c>
      <c r="D7" s="38">
        <v>46</v>
      </c>
      <c r="E7" s="38">
        <v>1</v>
      </c>
      <c r="F7" s="38">
        <v>0</v>
      </c>
      <c r="G7" s="38">
        <v>1</v>
      </c>
      <c r="H7" s="38" t="s">
        <v>93</v>
      </c>
      <c r="I7" s="38" t="s">
        <v>94</v>
      </c>
      <c r="J7" s="38" t="s">
        <v>95</v>
      </c>
      <c r="K7" s="38" t="s">
        <v>96</v>
      </c>
      <c r="L7" s="38" t="s">
        <v>97</v>
      </c>
      <c r="M7" s="38" t="s">
        <v>98</v>
      </c>
      <c r="N7" s="39" t="s">
        <v>99</v>
      </c>
      <c r="O7" s="39">
        <v>56.69</v>
      </c>
      <c r="P7" s="39">
        <v>91.74</v>
      </c>
      <c r="Q7" s="39">
        <v>3960</v>
      </c>
      <c r="R7" s="39">
        <v>116082</v>
      </c>
      <c r="S7" s="39">
        <v>993.3</v>
      </c>
      <c r="T7" s="39">
        <v>116.86</v>
      </c>
      <c r="U7" s="39">
        <v>105840</v>
      </c>
      <c r="V7" s="39">
        <v>633.41</v>
      </c>
      <c r="W7" s="39">
        <v>167.1</v>
      </c>
      <c r="X7" s="39">
        <v>108.36</v>
      </c>
      <c r="Y7" s="39">
        <v>107.97</v>
      </c>
      <c r="Z7" s="39">
        <v>107.96</v>
      </c>
      <c r="AA7" s="39">
        <v>104.95</v>
      </c>
      <c r="AB7" s="39">
        <v>107.7</v>
      </c>
      <c r="AC7" s="39">
        <v>112.69</v>
      </c>
      <c r="AD7" s="39">
        <v>114</v>
      </c>
      <c r="AE7" s="39">
        <v>113.68</v>
      </c>
      <c r="AF7" s="39">
        <v>113.82</v>
      </c>
      <c r="AG7" s="39">
        <v>112.82</v>
      </c>
      <c r="AH7" s="39">
        <v>112.01</v>
      </c>
      <c r="AI7" s="39">
        <v>0</v>
      </c>
      <c r="AJ7" s="39">
        <v>0</v>
      </c>
      <c r="AK7" s="39">
        <v>0</v>
      </c>
      <c r="AL7" s="39">
        <v>0</v>
      </c>
      <c r="AM7" s="39">
        <v>0</v>
      </c>
      <c r="AN7" s="39">
        <v>0.54</v>
      </c>
      <c r="AO7" s="39">
        <v>0.23</v>
      </c>
      <c r="AP7" s="39">
        <v>0.03</v>
      </c>
      <c r="AQ7" s="39">
        <v>0</v>
      </c>
      <c r="AR7" s="39">
        <v>0</v>
      </c>
      <c r="AS7" s="39">
        <v>1.08</v>
      </c>
      <c r="AT7" s="39">
        <v>188.68</v>
      </c>
      <c r="AU7" s="39">
        <v>161.85</v>
      </c>
      <c r="AV7" s="39">
        <v>165.98</v>
      </c>
      <c r="AW7" s="39">
        <v>162.88999999999999</v>
      </c>
      <c r="AX7" s="39">
        <v>174.84</v>
      </c>
      <c r="AY7" s="39">
        <v>346.59</v>
      </c>
      <c r="AZ7" s="39">
        <v>349.04</v>
      </c>
      <c r="BA7" s="39">
        <v>337.49</v>
      </c>
      <c r="BB7" s="39">
        <v>335.6</v>
      </c>
      <c r="BC7" s="39">
        <v>358.91</v>
      </c>
      <c r="BD7" s="39">
        <v>264.97000000000003</v>
      </c>
      <c r="BE7" s="39">
        <v>565.66</v>
      </c>
      <c r="BF7" s="39">
        <v>695.59</v>
      </c>
      <c r="BG7" s="39">
        <v>674.1</v>
      </c>
      <c r="BH7" s="39">
        <v>661.28</v>
      </c>
      <c r="BI7" s="39">
        <v>639.98</v>
      </c>
      <c r="BJ7" s="39">
        <v>312.02999999999997</v>
      </c>
      <c r="BK7" s="39">
        <v>254.54</v>
      </c>
      <c r="BL7" s="39">
        <v>265.92</v>
      </c>
      <c r="BM7" s="39">
        <v>258.26</v>
      </c>
      <c r="BN7" s="39">
        <v>247.27</v>
      </c>
      <c r="BO7" s="39">
        <v>266.61</v>
      </c>
      <c r="BP7" s="39">
        <v>97.05</v>
      </c>
      <c r="BQ7" s="39">
        <v>87.07</v>
      </c>
      <c r="BR7" s="39">
        <v>86.99</v>
      </c>
      <c r="BS7" s="39">
        <v>83.74</v>
      </c>
      <c r="BT7" s="39">
        <v>85.22</v>
      </c>
      <c r="BU7" s="39">
        <v>105.71</v>
      </c>
      <c r="BV7" s="39">
        <v>106.52</v>
      </c>
      <c r="BW7" s="39">
        <v>105.86</v>
      </c>
      <c r="BX7" s="39">
        <v>106.07</v>
      </c>
      <c r="BY7" s="39">
        <v>105.34</v>
      </c>
      <c r="BZ7" s="39">
        <v>103.24</v>
      </c>
      <c r="CA7" s="39">
        <v>216.33</v>
      </c>
      <c r="CB7" s="39">
        <v>241.77</v>
      </c>
      <c r="CC7" s="39">
        <v>242.14</v>
      </c>
      <c r="CD7" s="39">
        <v>251.68</v>
      </c>
      <c r="CE7" s="39">
        <v>247.59</v>
      </c>
      <c r="CF7" s="39">
        <v>162.15</v>
      </c>
      <c r="CG7" s="39">
        <v>155.80000000000001</v>
      </c>
      <c r="CH7" s="39">
        <v>158.58000000000001</v>
      </c>
      <c r="CI7" s="39">
        <v>159.22</v>
      </c>
      <c r="CJ7" s="39">
        <v>159.6</v>
      </c>
      <c r="CK7" s="39">
        <v>168.38</v>
      </c>
      <c r="CL7" s="39">
        <v>55.03</v>
      </c>
      <c r="CM7" s="39">
        <v>56.46</v>
      </c>
      <c r="CN7" s="39">
        <v>53.55</v>
      </c>
      <c r="CO7" s="39">
        <v>60.77</v>
      </c>
      <c r="CP7" s="39">
        <v>54.71</v>
      </c>
      <c r="CQ7" s="39">
        <v>59.34</v>
      </c>
      <c r="CR7" s="39">
        <v>62.1</v>
      </c>
      <c r="CS7" s="39">
        <v>62.38</v>
      </c>
      <c r="CT7" s="39">
        <v>62.83</v>
      </c>
      <c r="CU7" s="39">
        <v>62.05</v>
      </c>
      <c r="CV7" s="39">
        <v>60</v>
      </c>
      <c r="CW7" s="39">
        <v>76.459999999999994</v>
      </c>
      <c r="CX7" s="39">
        <v>77.239999999999995</v>
      </c>
      <c r="CY7" s="39">
        <v>81.400000000000006</v>
      </c>
      <c r="CZ7" s="39">
        <v>77.84</v>
      </c>
      <c r="DA7" s="39">
        <v>77.709999999999994</v>
      </c>
      <c r="DB7" s="39">
        <v>87.74</v>
      </c>
      <c r="DC7" s="39">
        <v>89.52</v>
      </c>
      <c r="DD7" s="39">
        <v>89.17</v>
      </c>
      <c r="DE7" s="39">
        <v>88.86</v>
      </c>
      <c r="DF7" s="39">
        <v>89.11</v>
      </c>
      <c r="DG7" s="39">
        <v>89.8</v>
      </c>
      <c r="DH7" s="39">
        <v>37.979999999999997</v>
      </c>
      <c r="DI7" s="39">
        <v>34.22</v>
      </c>
      <c r="DJ7" s="39">
        <v>35.81</v>
      </c>
      <c r="DK7" s="39">
        <v>37.39</v>
      </c>
      <c r="DL7" s="39">
        <v>38.159999999999997</v>
      </c>
      <c r="DM7" s="39">
        <v>46.27</v>
      </c>
      <c r="DN7" s="39">
        <v>46.58</v>
      </c>
      <c r="DO7" s="39">
        <v>46.99</v>
      </c>
      <c r="DP7" s="39">
        <v>47.89</v>
      </c>
      <c r="DQ7" s="39">
        <v>48.69</v>
      </c>
      <c r="DR7" s="39">
        <v>49.59</v>
      </c>
      <c r="DS7" s="39">
        <v>8.84</v>
      </c>
      <c r="DT7" s="39">
        <v>7.67</v>
      </c>
      <c r="DU7" s="39">
        <v>13.24</v>
      </c>
      <c r="DV7" s="39">
        <v>13.72</v>
      </c>
      <c r="DW7" s="39">
        <v>15.25</v>
      </c>
      <c r="DX7" s="39">
        <v>10.93</v>
      </c>
      <c r="DY7" s="39">
        <v>14.45</v>
      </c>
      <c r="DZ7" s="39">
        <v>15.83</v>
      </c>
      <c r="EA7" s="39">
        <v>16.899999999999999</v>
      </c>
      <c r="EB7" s="39">
        <v>18.260000000000002</v>
      </c>
      <c r="EC7" s="39">
        <v>19.440000000000001</v>
      </c>
      <c r="ED7" s="39">
        <v>0.5</v>
      </c>
      <c r="EE7" s="39">
        <v>0.34</v>
      </c>
      <c r="EF7" s="39">
        <v>0.27</v>
      </c>
      <c r="EG7" s="39">
        <v>0.3</v>
      </c>
      <c r="EH7" s="39">
        <v>0.33</v>
      </c>
      <c r="EI7" s="39">
        <v>0.71</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ous11066</cp:lastModifiedBy>
  <cp:lastPrinted>2021-01-22T05:55:41Z</cp:lastPrinted>
  <dcterms:created xsi:type="dcterms:W3CDTF">2020-12-04T02:02:55Z</dcterms:created>
  <dcterms:modified xsi:type="dcterms:W3CDTF">2021-01-22T06:03:23Z</dcterms:modified>
  <cp:category/>
</cp:coreProperties>
</file>