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本庁\2001上下水道部経営課\会計係\各種調査報告\R２各種照会文書回答\20210119_経営比較分析（令和元年度決算）下水\2　回答\"/>
    </mc:Choice>
  </mc:AlternateContent>
  <workbookProtection workbookAlgorithmName="SHA-512" workbookHashValue="RbxOEJzUoon1opSNyBx6Ac+ayPcnY1pp/1WMPkuOkunN2eXP6HoaVNj/0x2MD3wdS7GOBdslGzk+WFToWFUpNA==" workbookSaltValue="/aPOGMgTOpcoASZCDRU7L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<sst xmlns="http://schemas.openxmlformats.org/spreadsheetml/2006/main" count="236" uniqueCount="120">
  <si>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</si>
  <si>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</si>
  <si>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</si>
  <si>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</si>
  <si>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</si>
  <si>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</si>
  <si>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</si>
  <si>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</si>
  <si>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</si>
  <si>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</si>
  <si>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</si>
  <si>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</si>
  <si>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</si>
  <si>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</si>
  <si>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</si>
  <si>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</si>
  <si>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</si>
  <si>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</si>
  <si>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</si>
  <si>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</si>
  <si>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</si>
  <si>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</si>
  <si>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</si>
  <si>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</si>
  <si>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</si>
  <si>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</si>
  <si>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</si>
  <si>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</si>
  <si>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</si>
  <si>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</si>
  <si>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</si>
  <si>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</si>
  <si>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</si>
  <si>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</si>
  <si>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</si>
  <si>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</si>
  <si>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</si>
  <si>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</si>
  <si>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</si>
  <si>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</si>
  <si>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</si>
  <si>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</si>
  <si>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</si>
  <si>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</si>
  <si>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</si>
  <si>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</si>
  <si>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</si>
  <si>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</si>
  <si>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</si>
  <si>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</si>
  <si>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</si>
  <si>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</si>
  <si>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</si>
  <si>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</si>
  <si>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</si>
  <si>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</si>
  <si>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</si>
  <si>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</si>
  <si>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</si>
  <si>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</si>
  <si>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</si>
  <si>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</si>
  <si>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</si>
  <si>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</si>
  <si>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</si>
  <si>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</si>
  <si>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</si>
  <si>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</si>
  <si>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</si>
  <si>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</si>
  <si>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</si>
  <si>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</si>
  <si>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</si>
  <si>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</si>
  <si>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</si>
  <si>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</si>
  <si>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</si>
  <si>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</si>
  <si>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</si>
  <si>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</si>
  <si>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</si>
  <si>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</si>
  <si>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</si>
  <si>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</si>
  <si>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</si>
  <si>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</si>
  <si>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</si>
  <si>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</si>
  <si>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</si>
  <si>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</si>
  <si>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</si>
  <si>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</si>
  <si>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</si>
  <si>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</si>
  <si>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</si>
  <si>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</si>
  <si>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</si>
  <si>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</si>
  <si>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奥州市</t>
  </si>
  <si>
    <t>法非適用</t>
  </si>
  <si>
    <t>下水道事業</t>
  </si>
  <si>
    <t>公共下水道</t>
  </si>
  <si>
    <t>Bd2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</si>
  <si>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</si>
  <si>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</si>
  <si>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</si>
  <si>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</si>
  <si>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</si>
  <si>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</si>
  <si>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</si>
  <si>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</si>
  <si>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</si>
  <si>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</si>
  <si>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</si>
  <si>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</si>
  <si>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</si>
  <si>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</si>
  <si>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収益的収支比率及び⑤経費回収率が100％未満であり、収益に対して経費が上回っている。施設整備初期に借入れた起債の償還が大きな負担となっている。財源確保のため資本費平準化債等を活用しているものの、なおも不足する分は一般会計からの繰入金により収支均衡を図っている。
　④企業債残高対事業規模比率は、下水道整備初期に借入れた多額の起債の償還が順次終了していることもあり減少傾向となっている。
　⑥汚水処理原価は、平均より高い。起債の元利償還金の減少により改善は見られるものの、不明水対策等維持管理費の削減及び水洗化率の向上により有収水量を増加させる取組が必要である。
　⑦施設利用率は前沢下水浄化センターの数値であり、平均より低い。令和３年度に隣接する農業集落排水処理区域を統合する予定となっていることから、今後改善する見込みとなっている。なお、水沢地域・江刺地域は流域関連公共下水道であるため、該当数値はない。
　⑧水洗化率は平均を下回っている。供用開始後３年以内の接続を推進している。</t>
    <rPh sb="48" eb="50">
      <t>ショキ</t>
    </rPh>
    <rPh sb="51" eb="53">
      <t>カリイ</t>
    </rPh>
    <rPh sb="55" eb="57">
      <t>キサイ</t>
    </rPh>
    <rPh sb="58" eb="60">
      <t>ショウカン</t>
    </rPh>
    <rPh sb="61" eb="62">
      <t>オオ</t>
    </rPh>
    <rPh sb="64" eb="66">
      <t>フタン</t>
    </rPh>
    <rPh sb="73" eb="75">
      <t>ザイゲン</t>
    </rPh>
    <rPh sb="75" eb="77">
      <t>カクホ</t>
    </rPh>
    <rPh sb="214" eb="216">
      <t>キサイ</t>
    </rPh>
    <rPh sb="217" eb="219">
      <t>ガンリ</t>
    </rPh>
    <rPh sb="219" eb="221">
      <t>ショウカン</t>
    </rPh>
    <rPh sb="221" eb="222">
      <t>キン</t>
    </rPh>
    <rPh sb="223" eb="225">
      <t>ゲンショウ</t>
    </rPh>
    <rPh sb="228" eb="230">
      <t>カイゼン</t>
    </rPh>
    <rPh sb="231" eb="232">
      <t>ミ</t>
    </rPh>
    <rPh sb="319" eb="321">
      <t>レイワ</t>
    </rPh>
    <rPh sb="322" eb="324">
      <t>ネンド</t>
    </rPh>
    <rPh sb="325" eb="327">
      <t>リンセツ</t>
    </rPh>
    <rPh sb="329" eb="331">
      <t>ノウギョウ</t>
    </rPh>
    <rPh sb="331" eb="333">
      <t>シュウラク</t>
    </rPh>
    <rPh sb="333" eb="335">
      <t>ハイスイ</t>
    </rPh>
    <rPh sb="335" eb="337">
      <t>ショリ</t>
    </rPh>
    <rPh sb="337" eb="339">
      <t>クイキ</t>
    </rPh>
    <rPh sb="340" eb="342">
      <t>トウゴウ</t>
    </rPh>
    <rPh sb="344" eb="346">
      <t>ヨテイ</t>
    </rPh>
    <rPh sb="357" eb="359">
      <t>コンゴ</t>
    </rPh>
    <rPh sb="359" eb="361">
      <t>カイゼン</t>
    </rPh>
    <rPh sb="363" eb="365">
      <t>ミコ</t>
    </rPh>
    <rPh sb="378" eb="380">
      <t>チイキ</t>
    </rPh>
    <rPh sb="383" eb="385">
      <t>チイキ</t>
    </rPh>
    <phoneticPr fontId="4"/>
  </si>
  <si>
    <t>　昭和62年から整備を開始し、30年以上経過する管路施設があるが、これまで大規模な改築、更新を実施するほどの劣化は確認されてはいない。マンホール蓋については、耐用年数や劣化状況を見ながら年次計画により更新している。
　前沢下水浄化センターについては、供用開始後20年以上経過しており、設備の劣化が見られることから、長寿命化計画を策定し、計画的な改築及び更新を順次実施している。
　今後は、更新時の財源確保や経営に与える影響等を踏まえ、防災安全交付金を活用し、計画的に整備していく必要がある。
　また、汚水処理基本計画により、順次、市全域での汚水処理施設の統廃合を進めることとしており、下水道事業総枠での費用削減を進めていく。</t>
    <rPh sb="37" eb="40">
      <t>ダイキボ</t>
    </rPh>
    <rPh sb="86" eb="88">
      <t>ジョウキョウ</t>
    </rPh>
    <rPh sb="89" eb="90">
      <t>ミ</t>
    </rPh>
    <rPh sb="93" eb="95">
      <t>ネンジ</t>
    </rPh>
    <rPh sb="95" eb="97">
      <t>ケイカク</t>
    </rPh>
    <rPh sb="100" eb="102">
      <t>コウシン</t>
    </rPh>
    <rPh sb="194" eb="197">
      <t>コウシンジ</t>
    </rPh>
    <rPh sb="217" eb="219">
      <t>ボウサイ</t>
    </rPh>
    <rPh sb="219" eb="221">
      <t>アンゼン</t>
    </rPh>
    <rPh sb="221" eb="224">
      <t>コウフキン</t>
    </rPh>
    <rPh sb="225" eb="227">
      <t>カツヨウ</t>
    </rPh>
    <rPh sb="233" eb="235">
      <t>セイビ</t>
    </rPh>
    <phoneticPr fontId="4"/>
  </si>
  <si>
    <r>
      <t>　下水道使用料及び基準内繰入金のみでは、経費の全てを賄えず、不足する分は基準外繰入金により収支均衡を図っている。
　持続可能な事業運営のため、汚水処理基本計画に</t>
    </r>
    <r>
      <rPr>
        <sz val="11"/>
        <rFont val="ＭＳ ゴシック"/>
        <family val="3"/>
        <charset val="128"/>
      </rPr>
      <t>基づく汚水処理人口普及率95％の早期概成に向けた汚水処理施設の整備及び市全域を対象とした統廃合</t>
    </r>
    <r>
      <rPr>
        <sz val="11"/>
        <color theme="1"/>
        <rFont val="ＭＳ ゴシック"/>
        <family val="3"/>
        <charset val="128"/>
      </rPr>
      <t>の取組に加え、防災安全交付金の活用による計画的な施設の改築・更新により総費用の削減を行うとともに、整備済区域の水洗化促進や適正な原価に基づいた使用料の見直しを行う必要がある。</t>
    </r>
    <rPh sb="60" eb="62">
      <t>カノウ</t>
    </rPh>
    <rPh sb="65" eb="67">
      <t>ウンエイ</t>
    </rPh>
    <rPh sb="80" eb="81">
      <t>モト</t>
    </rPh>
    <rPh sb="134" eb="136">
      <t>ボウサイ</t>
    </rPh>
    <rPh sb="136" eb="138">
      <t>アンゼン</t>
    </rPh>
    <rPh sb="138" eb="141">
      <t>コウフキン</t>
    </rPh>
    <rPh sb="142" eb="144">
      <t>カツヨウ</t>
    </rPh>
    <rPh sb="147" eb="149">
      <t>ケイカク</t>
    </rPh>
    <rPh sb="149" eb="150">
      <t>テキ</t>
    </rPh>
    <rPh sb="157" eb="159">
      <t>コウシン</t>
    </rPh>
    <rPh sb="162" eb="163">
      <t>ソウ</t>
    </rPh>
    <rPh sb="163" eb="165">
      <t>ヒヨウ</t>
    </rPh>
    <rPh sb="166" eb="168">
      <t>サクゲン</t>
    </rPh>
    <rPh sb="169" eb="170">
      <t>オコナ</t>
    </rPh>
    <rPh sb="188" eb="190">
      <t>テキセイ</t>
    </rPh>
    <rPh sb="202" eb="204">
      <t>ミナオ</t>
    </rPh>
    <rPh sb="206" eb="20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</si>
</sst>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8E-423A-9344-FD9735B2798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0.01</c:v>
                </c:pt>
                <c:pt idx="2">
                  <c:v>0.11</c:v>
                </c:pt>
                <c:pt idx="3">
                  <c:v>0.09</c:v>
                </c:pt>
                <c:pt idx="4">
                  <c:v>0.12</c:v>
                </c:pt>
              </c:numCache>
            </c:numRef>
          </c:val>
          <c:smooth val="0"/>
          <c:extLst>
            <c:ext xmlns:c16="http://schemas.microsoft.com/office/drawing/2014/chart" uri="{C3380CC4-5D6E-409C-BE32-E72D297353CC}">
              <c16:uniqueId val="{00000001-BF8E-423A-9344-FD9735B2798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54.87</c:v>
                </c:pt>
                <c:pt idx="1">
                  <c:v>54.33</c:v>
                </c:pt>
                <c:pt idx="2">
                  <c:v>57</c:v>
                </c:pt>
                <c:pt idx="3">
                  <c:v>56.13</c:v>
                </c:pt>
                <c:pt idx="4">
                  <c:v>52.9</c:v>
                </c:pt>
              </c:numCache>
            </c:numRef>
          </c:val>
          <c:extLst>
            <c:ext xmlns:c16="http://schemas.microsoft.com/office/drawing/2014/chart" uri="{C3380CC4-5D6E-409C-BE32-E72D297353CC}">
              <c16:uniqueId val="{00000000-CDC6-4CA0-A744-3594EBC7746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c:v>
                </c:pt>
                <c:pt idx="1">
                  <c:v>61.03</c:v>
                </c:pt>
                <c:pt idx="2">
                  <c:v>59.55</c:v>
                </c:pt>
                <c:pt idx="3">
                  <c:v>59.19</c:v>
                </c:pt>
                <c:pt idx="4">
                  <c:v>61.4</c:v>
                </c:pt>
              </c:numCache>
            </c:numRef>
          </c:val>
          <c:smooth val="0"/>
          <c:extLst>
            <c:ext xmlns:c16="http://schemas.microsoft.com/office/drawing/2014/chart" uri="{C3380CC4-5D6E-409C-BE32-E72D297353CC}">
              <c16:uniqueId val="{00000001-CDC6-4CA0-A744-3594EBC7746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77.48</c:v>
                </c:pt>
                <c:pt idx="1">
                  <c:v>78.19</c:v>
                </c:pt>
                <c:pt idx="2">
                  <c:v>79.650000000000006</c:v>
                </c:pt>
                <c:pt idx="3">
                  <c:v>79.22</c:v>
                </c:pt>
                <c:pt idx="4">
                  <c:v>80.06</c:v>
                </c:pt>
              </c:numCache>
            </c:numRef>
          </c:val>
          <c:extLst>
            <c:ext xmlns:c16="http://schemas.microsoft.com/office/drawing/2014/chart" uri="{C3380CC4-5D6E-409C-BE32-E72D297353CC}">
              <c16:uniqueId val="{00000000-2961-40D2-B527-25439877B0D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86.78</c:v>
                </c:pt>
                <c:pt idx="1">
                  <c:v>86.83</c:v>
                </c:pt>
                <c:pt idx="2">
                  <c:v>87.14</c:v>
                </c:pt>
                <c:pt idx="3">
                  <c:v>86.66</c:v>
                </c:pt>
                <c:pt idx="4">
                  <c:v>86.28</c:v>
                </c:pt>
              </c:numCache>
            </c:numRef>
          </c:val>
          <c:smooth val="0"/>
          <c:extLst>
            <c:ext xmlns:c16="http://schemas.microsoft.com/office/drawing/2014/chart" uri="{C3380CC4-5D6E-409C-BE32-E72D297353CC}">
              <c16:uniqueId val="{00000001-2961-40D2-B527-25439877B0D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62.23</c:v>
                </c:pt>
                <c:pt idx="1">
                  <c:v>61.44</c:v>
                </c:pt>
                <c:pt idx="2">
                  <c:v>65.27</c:v>
                </c:pt>
                <c:pt idx="3">
                  <c:v>67.510000000000005</c:v>
                </c:pt>
                <c:pt idx="4">
                  <c:v>65.930000000000007</c:v>
                </c:pt>
              </c:numCache>
            </c:numRef>
          </c:val>
          <c:extLst>
            <c:ext xmlns:c16="http://schemas.microsoft.com/office/drawing/2014/chart" uri="{C3380CC4-5D6E-409C-BE32-E72D297353CC}">
              <c16:uniqueId val="{00000000-0474-49C0-B25E-6EDF28A2FE2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74-49C0-B25E-6EDF28A2FE2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5A-4A3A-8A5C-19AA8FA776A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5A-4A3A-8A5C-19AA8FA776A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65-47BB-B7C5-BD84EFA0BA3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65-47BB-B7C5-BD84EFA0BA3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8D-4677-BDF1-C46A0B945B4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8D-4677-BDF1-C46A0B945B4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82-4EF6-AA52-E210053286E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82-4EF6-AA52-E210053286E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1387.06</c:v>
                </c:pt>
                <c:pt idx="1">
                  <c:v>1331.5</c:v>
                </c:pt>
                <c:pt idx="2">
                  <c:v>901.81</c:v>
                </c:pt>
                <c:pt idx="3">
                  <c:v>598.14</c:v>
                </c:pt>
                <c:pt idx="4">
                  <c:v>455.53</c:v>
                </c:pt>
              </c:numCache>
            </c:numRef>
          </c:val>
          <c:extLst>
            <c:ext xmlns:c16="http://schemas.microsoft.com/office/drawing/2014/chart" uri="{C3380CC4-5D6E-409C-BE32-E72D297353CC}">
              <c16:uniqueId val="{00000000-1B56-4D62-8B65-2E2346740B5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1031.56</c:v>
                </c:pt>
                <c:pt idx="1">
                  <c:v>1053.93</c:v>
                </c:pt>
                <c:pt idx="2">
                  <c:v>1046.25</c:v>
                </c:pt>
                <c:pt idx="3">
                  <c:v>1000.94</c:v>
                </c:pt>
                <c:pt idx="4">
                  <c:v>1028.05</c:v>
                </c:pt>
              </c:numCache>
            </c:numRef>
          </c:val>
          <c:smooth val="0"/>
          <c:extLst>
            <c:ext xmlns:c16="http://schemas.microsoft.com/office/drawing/2014/chart" uri="{C3380CC4-5D6E-409C-BE32-E72D297353CC}">
              <c16:uniqueId val="{00000001-1B56-4D62-8B65-2E2346740B5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81.22</c:v>
                </c:pt>
                <c:pt idx="1">
                  <c:v>79.989999999999995</c:v>
                </c:pt>
                <c:pt idx="2">
                  <c:v>90.58</c:v>
                </c:pt>
                <c:pt idx="3">
                  <c:v>97.08</c:v>
                </c:pt>
                <c:pt idx="4">
                  <c:v>90.84</c:v>
                </c:pt>
              </c:numCache>
            </c:numRef>
          </c:val>
          <c:extLst>
            <c:ext xmlns:c16="http://schemas.microsoft.com/office/drawing/2014/chart" uri="{C3380CC4-5D6E-409C-BE32-E72D297353CC}">
              <c16:uniqueId val="{00000000-C24F-4EFC-895D-B6DC8C2A831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84.32</c:v>
                </c:pt>
                <c:pt idx="1">
                  <c:v>85.23</c:v>
                </c:pt>
                <c:pt idx="2">
                  <c:v>88.37</c:v>
                </c:pt>
                <c:pt idx="3">
                  <c:v>93.77</c:v>
                </c:pt>
                <c:pt idx="4">
                  <c:v>94.73</c:v>
                </c:pt>
              </c:numCache>
            </c:numRef>
          </c:val>
          <c:smooth val="0"/>
          <c:extLst>
            <c:ext xmlns:c16="http://schemas.microsoft.com/office/drawing/2014/chart" uri="{C3380CC4-5D6E-409C-BE32-E72D297353CC}">
              <c16:uniqueId val="{00000001-C24F-4EFC-895D-B6DC8C2A831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230.54</c:v>
                </c:pt>
                <c:pt idx="1">
                  <c:v>234.32</c:v>
                </c:pt>
                <c:pt idx="2">
                  <c:v>206.84</c:v>
                </c:pt>
                <c:pt idx="3">
                  <c:v>193.49</c:v>
                </c:pt>
                <c:pt idx="4">
                  <c:v>186.6</c:v>
                </c:pt>
              </c:numCache>
            </c:numRef>
          </c:val>
          <c:extLst>
            <c:ext xmlns:c16="http://schemas.microsoft.com/office/drawing/2014/chart" uri="{C3380CC4-5D6E-409C-BE32-E72D297353CC}">
              <c16:uniqueId val="{00000000-4628-4B93-9ECF-FFEDF8554C1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188.12</c:v>
                </c:pt>
                <c:pt idx="1">
                  <c:v>185.7</c:v>
                </c:pt>
                <c:pt idx="2">
                  <c:v>178.11</c:v>
                </c:pt>
                <c:pt idx="3">
                  <c:v>165.57</c:v>
                </c:pt>
                <c:pt idx="4">
                  <c:v>160.91</c:v>
                </c:pt>
              </c:numCache>
            </c:numRef>
          </c:val>
          <c:smooth val="0"/>
          <c:extLst>
            <c:ext xmlns:c16="http://schemas.microsoft.com/office/drawing/2014/chart" uri="{C3380CC4-5D6E-409C-BE32-E72D297353CC}">
              <c16:uniqueId val="{00000001-4628-4B93-9ECF-FFEDF8554C1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1"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岩手県　奥州市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tr">
        <f>データ!$M$6</f>
        <v>非設置</v>
      </c>
      <c r="AE8" s="73"/>
      <c r="AF8" s="73"/>
      <c r="AG8" s="73"/>
      <c r="AH8" s="73"/>
      <c r="AI8" s="73"/>
      <c r="AJ8" s="73"/>
      <c r="AK8" s="3"/>
      <c r="AL8" s="69">
        <f>データ!S6</f>
        <v>116082</v>
      </c>
      <c r="AM8" s="69"/>
      <c r="AN8" s="69"/>
      <c r="AO8" s="69"/>
      <c r="AP8" s="69"/>
      <c r="AQ8" s="69"/>
      <c r="AR8" s="69"/>
      <c r="AS8" s="69"/>
      <c r="AT8" s="68">
        <f>データ!T6</f>
        <v>993.3</v>
      </c>
      <c r="AU8" s="68"/>
      <c r="AV8" s="68"/>
      <c r="AW8" s="68"/>
      <c r="AX8" s="68"/>
      <c r="AY8" s="68"/>
      <c r="AZ8" s="68"/>
      <c r="BA8" s="68"/>
      <c r="BB8" s="68">
        <f>データ!U6</f>
        <v>116.86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45.25</v>
      </c>
      <c r="Q10" s="68"/>
      <c r="R10" s="68"/>
      <c r="S10" s="68"/>
      <c r="T10" s="68"/>
      <c r="U10" s="68"/>
      <c r="V10" s="68"/>
      <c r="W10" s="68">
        <f>データ!Q6</f>
        <v>91.16</v>
      </c>
      <c r="X10" s="68"/>
      <c r="Y10" s="68"/>
      <c r="Z10" s="68"/>
      <c r="AA10" s="68"/>
      <c r="AB10" s="68"/>
      <c r="AC10" s="68"/>
      <c r="AD10" s="69">
        <f>データ!R6</f>
        <v>3300</v>
      </c>
      <c r="AE10" s="69"/>
      <c r="AF10" s="69"/>
      <c r="AG10" s="69"/>
      <c r="AH10" s="69"/>
      <c r="AI10" s="69"/>
      <c r="AJ10" s="69"/>
      <c r="AK10" s="2"/>
      <c r="AL10" s="69">
        <f>データ!V6</f>
        <v>52204</v>
      </c>
      <c r="AM10" s="69"/>
      <c r="AN10" s="69"/>
      <c r="AO10" s="69"/>
      <c r="AP10" s="69"/>
      <c r="AQ10" s="69"/>
      <c r="AR10" s="69"/>
      <c r="AS10" s="69"/>
      <c r="AT10" s="68">
        <f>データ!W6</f>
        <v>17.48</v>
      </c>
      <c r="AU10" s="68"/>
      <c r="AV10" s="68"/>
      <c r="AW10" s="68"/>
      <c r="AX10" s="68"/>
      <c r="AY10" s="68"/>
      <c r="AZ10" s="68"/>
      <c r="BA10" s="68"/>
      <c r="BB10" s="68">
        <f>データ!X6</f>
        <v>2986.5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SGjEYF8JgXEU+wfwoAHnpnwLkJDFNoiBd24QCbdplGLdOG0P+apmfeZrQmgzmeeFwMIWtjLSj+AHkMA+TSe7GA==" saltValue="+fPru7FqOgkPbXBnMucJx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32158</v>
      </c>
      <c r="D6" s="33">
        <f t="shared" si="3"/>
        <v>47</v>
      </c>
      <c r="E6" s="33">
        <f t="shared" si="3"/>
        <v>17</v>
      </c>
      <c r="F6" s="33">
        <f t="shared" si="3"/>
        <v>1</v>
      </c>
      <c r="G6" s="33">
        <f t="shared" si="3"/>
        <v>0</v>
      </c>
      <c r="H6" s="33" t="str">
        <f t="shared" si="3"/>
        <v>岩手県　奥州市</v>
      </c>
      <c r="I6" s="33" t="str">
        <f t="shared" si="3"/>
        <v>法非適用</v>
      </c>
      <c r="J6" s="33" t="str">
        <f t="shared" si="3"/>
        <v>下水道事業</v>
      </c>
      <c r="K6" s="33" t="str">
        <f t="shared" si="3"/>
        <v>公共下水道</v>
      </c>
      <c r="L6" s="33" t="str">
        <f t="shared" si="3"/>
        <v>Bd2</v>
      </c>
      <c r="M6" s="33" t="str">
        <f t="shared" si="3"/>
        <v>非設置</v>
      </c>
      <c r="N6" s="34" t="str">
        <f t="shared" si="3"/>
        <v>-</v>
      </c>
      <c r="O6" s="34" t="str">
        <f t="shared" si="3"/>
        <v>該当数値なし</v>
      </c>
      <c r="P6" s="34">
        <f t="shared" si="3"/>
        <v>45.25</v>
      </c>
      <c r="Q6" s="34">
        <f t="shared" si="3"/>
        <v>91.16</v>
      </c>
      <c r="R6" s="34">
        <f t="shared" si="3"/>
        <v>3300</v>
      </c>
      <c r="S6" s="34">
        <f t="shared" si="3"/>
        <v>116082</v>
      </c>
      <c r="T6" s="34">
        <f t="shared" si="3"/>
        <v>993.3</v>
      </c>
      <c r="U6" s="34">
        <f t="shared" si="3"/>
        <v>116.86</v>
      </c>
      <c r="V6" s="34">
        <f t="shared" si="3"/>
        <v>52204</v>
      </c>
      <c r="W6" s="34">
        <f t="shared" si="3"/>
        <v>17.48</v>
      </c>
      <c r="X6" s="34">
        <f t="shared" si="3"/>
        <v>2986.5</v>
      </c>
      <c r="Y6" s="35">
        <f>IF(Y7="",NA(),Y7)</f>
        <v>62.23</v>
      </c>
      <c r="Z6" s="35">
        <f t="shared" ref="Z6:AH6" si="4">IF(Z7="",NA(),Z7)</f>
        <v>61.44</v>
      </c>
      <c r="AA6" s="35">
        <f t="shared" si="4"/>
        <v>65.27</v>
      </c>
      <c r="AB6" s="35">
        <f t="shared" si="4"/>
        <v>67.510000000000005</v>
      </c>
      <c r="AC6" s="35">
        <f t="shared" si="4"/>
        <v>65.930000000000007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1387.06</v>
      </c>
      <c r="BG6" s="35">
        <f t="shared" ref="BG6:BO6" si="7">IF(BG7="",NA(),BG7)</f>
        <v>1331.5</v>
      </c>
      <c r="BH6" s="35">
        <f t="shared" si="7"/>
        <v>901.81</v>
      </c>
      <c r="BI6" s="35">
        <f t="shared" si="7"/>
        <v>598.14</v>
      </c>
      <c r="BJ6" s="35">
        <f t="shared" si="7"/>
        <v>455.53</v>
      </c>
      <c r="BK6" s="35">
        <f t="shared" si="7"/>
        <v>1031.56</v>
      </c>
      <c r="BL6" s="35">
        <f t="shared" si="7"/>
        <v>1053.93</v>
      </c>
      <c r="BM6" s="35">
        <f t="shared" si="7"/>
        <v>1046.25</v>
      </c>
      <c r="BN6" s="35">
        <f t="shared" si="7"/>
        <v>1000.94</v>
      </c>
      <c r="BO6" s="35">
        <f t="shared" si="7"/>
        <v>1028.05</v>
      </c>
      <c r="BP6" s="34" t="str">
        <f>IF(BP7="","",IF(BP7="-","【-】","【"&amp;SUBSTITUTE(TEXT(BP7,"#,##0.00"),"-","△")&amp;"】"))</f>
        <v>【682.51】</v>
      </c>
      <c r="BQ6" s="35">
        <f>IF(BQ7="",NA(),BQ7)</f>
        <v>81.22</v>
      </c>
      <c r="BR6" s="35">
        <f t="shared" ref="BR6:BZ6" si="8">IF(BR7="",NA(),BR7)</f>
        <v>79.989999999999995</v>
      </c>
      <c r="BS6" s="35">
        <f t="shared" si="8"/>
        <v>90.58</v>
      </c>
      <c r="BT6" s="35">
        <f t="shared" si="8"/>
        <v>97.08</v>
      </c>
      <c r="BU6" s="35">
        <f t="shared" si="8"/>
        <v>90.84</v>
      </c>
      <c r="BV6" s="35">
        <f t="shared" si="8"/>
        <v>84.32</v>
      </c>
      <c r="BW6" s="35">
        <f t="shared" si="8"/>
        <v>85.23</v>
      </c>
      <c r="BX6" s="35">
        <f t="shared" si="8"/>
        <v>88.37</v>
      </c>
      <c r="BY6" s="35">
        <f t="shared" si="8"/>
        <v>93.77</v>
      </c>
      <c r="BZ6" s="35">
        <f t="shared" si="8"/>
        <v>94.73</v>
      </c>
      <c r="CA6" s="34" t="str">
        <f>IF(CA7="","",IF(CA7="-","【-】","【"&amp;SUBSTITUTE(TEXT(CA7,"#,##0.00"),"-","△")&amp;"】"))</f>
        <v>【100.34】</v>
      </c>
      <c r="CB6" s="35">
        <f>IF(CB7="",NA(),CB7)</f>
        <v>230.54</v>
      </c>
      <c r="CC6" s="35">
        <f t="shared" ref="CC6:CK6" si="9">IF(CC7="",NA(),CC7)</f>
        <v>234.32</v>
      </c>
      <c r="CD6" s="35">
        <f t="shared" si="9"/>
        <v>206.84</v>
      </c>
      <c r="CE6" s="35">
        <f t="shared" si="9"/>
        <v>193.49</v>
      </c>
      <c r="CF6" s="35">
        <f t="shared" si="9"/>
        <v>186.6</v>
      </c>
      <c r="CG6" s="35">
        <f t="shared" si="9"/>
        <v>188.12</v>
      </c>
      <c r="CH6" s="35">
        <f t="shared" si="9"/>
        <v>185.7</v>
      </c>
      <c r="CI6" s="35">
        <f t="shared" si="9"/>
        <v>178.11</v>
      </c>
      <c r="CJ6" s="35">
        <f t="shared" si="9"/>
        <v>165.57</v>
      </c>
      <c r="CK6" s="35">
        <f t="shared" si="9"/>
        <v>160.91</v>
      </c>
      <c r="CL6" s="34" t="str">
        <f>IF(CL7="","",IF(CL7="-","【-】","【"&amp;SUBSTITUTE(TEXT(CL7,"#,##0.00"),"-","△")&amp;"】"))</f>
        <v>【136.15】</v>
      </c>
      <c r="CM6" s="35">
        <f>IF(CM7="",NA(),CM7)</f>
        <v>54.87</v>
      </c>
      <c r="CN6" s="35">
        <f t="shared" ref="CN6:CV6" si="10">IF(CN7="",NA(),CN7)</f>
        <v>54.33</v>
      </c>
      <c r="CO6" s="35">
        <f t="shared" si="10"/>
        <v>57</v>
      </c>
      <c r="CP6" s="35">
        <f t="shared" si="10"/>
        <v>56.13</v>
      </c>
      <c r="CQ6" s="35">
        <f t="shared" si="10"/>
        <v>52.9</v>
      </c>
      <c r="CR6" s="35">
        <f t="shared" si="10"/>
        <v>60</v>
      </c>
      <c r="CS6" s="35">
        <f t="shared" si="10"/>
        <v>61.03</v>
      </c>
      <c r="CT6" s="35">
        <f t="shared" si="10"/>
        <v>59.55</v>
      </c>
      <c r="CU6" s="35">
        <f t="shared" si="10"/>
        <v>59.19</v>
      </c>
      <c r="CV6" s="35">
        <f t="shared" si="10"/>
        <v>61.4</v>
      </c>
      <c r="CW6" s="34" t="str">
        <f>IF(CW7="","",IF(CW7="-","【-】","【"&amp;SUBSTITUTE(TEXT(CW7,"#,##0.00"),"-","△")&amp;"】"))</f>
        <v>【59.64】</v>
      </c>
      <c r="CX6" s="35">
        <f>IF(CX7="",NA(),CX7)</f>
        <v>77.48</v>
      </c>
      <c r="CY6" s="35">
        <f t="shared" ref="CY6:DG6" si="11">IF(CY7="",NA(),CY7)</f>
        <v>78.19</v>
      </c>
      <c r="CZ6" s="35">
        <f t="shared" si="11"/>
        <v>79.650000000000006</v>
      </c>
      <c r="DA6" s="35">
        <f t="shared" si="11"/>
        <v>79.22</v>
      </c>
      <c r="DB6" s="35">
        <f t="shared" si="11"/>
        <v>80.06</v>
      </c>
      <c r="DC6" s="35">
        <f t="shared" si="11"/>
        <v>86.78</v>
      </c>
      <c r="DD6" s="35">
        <f t="shared" si="11"/>
        <v>86.83</v>
      </c>
      <c r="DE6" s="35">
        <f t="shared" si="11"/>
        <v>87.14</v>
      </c>
      <c r="DF6" s="35">
        <f t="shared" si="11"/>
        <v>86.66</v>
      </c>
      <c r="DG6" s="35">
        <f t="shared" si="11"/>
        <v>86.28</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0.38</v>
      </c>
      <c r="EK6" s="35">
        <f t="shared" si="14"/>
        <v>0.01</v>
      </c>
      <c r="EL6" s="35">
        <f t="shared" si="14"/>
        <v>0.11</v>
      </c>
      <c r="EM6" s="35">
        <f t="shared" si="14"/>
        <v>0.09</v>
      </c>
      <c r="EN6" s="35">
        <f t="shared" si="14"/>
        <v>0.12</v>
      </c>
      <c r="EO6" s="34" t="str">
        <f>IF(EO7="","",IF(EO7="-","【-】","【"&amp;SUBSTITUTE(TEXT(EO7,"#,##0.00"),"-","△")&amp;"】"))</f>
        <v>【0.22】</v>
      </c>
    </row>
    <row r="7" spans="1:145" s="36" customFormat="1" x14ac:dyDescent="0.15">
      <c r="A7" s="28"/>
      <c r="B7" s="37">
        <v>2019</v>
      </c>
      <c r="C7" s="37">
        <v>32158</v>
      </c>
      <c r="D7" s="37">
        <v>47</v>
      </c>
      <c r="E7" s="37">
        <v>17</v>
      </c>
      <c r="F7" s="37">
        <v>1</v>
      </c>
      <c r="G7" s="37">
        <v>0</v>
      </c>
      <c r="H7" s="37" t="s">
        <v>98</v>
      </c>
      <c r="I7" s="37" t="s">
        <v>99</v>
      </c>
      <c r="J7" s="37" t="s">
        <v>100</v>
      </c>
      <c r="K7" s="37" t="s">
        <v>101</v>
      </c>
      <c r="L7" s="37" t="s">
        <v>102</v>
      </c>
      <c r="M7" s="37" t="s">
        <v>103</v>
      </c>
      <c r="N7" s="38" t="s">
        <v>104</v>
      </c>
      <c r="O7" s="38" t="s">
        <v>105</v>
      </c>
      <c r="P7" s="38">
        <v>45.25</v>
      </c>
      <c r="Q7" s="38">
        <v>91.16</v>
      </c>
      <c r="R7" s="38">
        <v>3300</v>
      </c>
      <c r="S7" s="38">
        <v>116082</v>
      </c>
      <c r="T7" s="38">
        <v>993.3</v>
      </c>
      <c r="U7" s="38">
        <v>116.86</v>
      </c>
      <c r="V7" s="38">
        <v>52204</v>
      </c>
      <c r="W7" s="38">
        <v>17.48</v>
      </c>
      <c r="X7" s="38">
        <v>2986.5</v>
      </c>
      <c r="Y7" s="38">
        <v>62.23</v>
      </c>
      <c r="Z7" s="38">
        <v>61.44</v>
      </c>
      <c r="AA7" s="38">
        <v>65.27</v>
      </c>
      <c r="AB7" s="38">
        <v>67.510000000000005</v>
      </c>
      <c r="AC7" s="38">
        <v>65.930000000000007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1387.06</v>
      </c>
      <c r="BG7" s="38">
        <v>1331.5</v>
      </c>
      <c r="BH7" s="38">
        <v>901.81</v>
      </c>
      <c r="BI7" s="38">
        <v>598.14</v>
      </c>
      <c r="BJ7" s="38">
        <v>455.53</v>
      </c>
      <c r="BK7" s="38">
        <v>1031.56</v>
      </c>
      <c r="BL7" s="38">
        <v>1053.93</v>
      </c>
      <c r="BM7" s="38">
        <v>1046.25</v>
      </c>
      <c r="BN7" s="38">
        <v>1000.94</v>
      </c>
      <c r="BO7" s="38">
        <v>1028.05</v>
      </c>
      <c r="BP7" s="38">
        <v>682.51</v>
      </c>
      <c r="BQ7" s="38">
        <v>81.22</v>
      </c>
      <c r="BR7" s="38">
        <v>79.989999999999995</v>
      </c>
      <c r="BS7" s="38">
        <v>90.58</v>
      </c>
      <c r="BT7" s="38">
        <v>97.08</v>
      </c>
      <c r="BU7" s="38">
        <v>90.84</v>
      </c>
      <c r="BV7" s="38">
        <v>84.32</v>
      </c>
      <c r="BW7" s="38">
        <v>85.23</v>
      </c>
      <c r="BX7" s="38">
        <v>88.37</v>
      </c>
      <c r="BY7" s="38">
        <v>93.77</v>
      </c>
      <c r="BZ7" s="38">
        <v>94.73</v>
      </c>
      <c r="CA7" s="38">
        <v>100.34</v>
      </c>
      <c r="CB7" s="38">
        <v>230.54</v>
      </c>
      <c r="CC7" s="38">
        <v>234.32</v>
      </c>
      <c r="CD7" s="38">
        <v>206.84</v>
      </c>
      <c r="CE7" s="38">
        <v>193.49</v>
      </c>
      <c r="CF7" s="38">
        <v>186.6</v>
      </c>
      <c r="CG7" s="38">
        <v>188.12</v>
      </c>
      <c r="CH7" s="38">
        <v>185.7</v>
      </c>
      <c r="CI7" s="38">
        <v>178.11</v>
      </c>
      <c r="CJ7" s="38">
        <v>165.57</v>
      </c>
      <c r="CK7" s="38">
        <v>160.91</v>
      </c>
      <c r="CL7" s="38">
        <v>136.15</v>
      </c>
      <c r="CM7" s="38">
        <v>54.87</v>
      </c>
      <c r="CN7" s="38">
        <v>54.33</v>
      </c>
      <c r="CO7" s="38">
        <v>57</v>
      </c>
      <c r="CP7" s="38">
        <v>56.13</v>
      </c>
      <c r="CQ7" s="38">
        <v>52.9</v>
      </c>
      <c r="CR7" s="38">
        <v>60</v>
      </c>
      <c r="CS7" s="38">
        <v>61.03</v>
      </c>
      <c r="CT7" s="38">
        <v>59.55</v>
      </c>
      <c r="CU7" s="38">
        <v>59.19</v>
      </c>
      <c r="CV7" s="38">
        <v>61.4</v>
      </c>
      <c r="CW7" s="38">
        <v>59.64</v>
      </c>
      <c r="CX7" s="38">
        <v>77.48</v>
      </c>
      <c r="CY7" s="38">
        <v>78.19</v>
      </c>
      <c r="CZ7" s="38">
        <v>79.650000000000006</v>
      </c>
      <c r="DA7" s="38">
        <v>79.22</v>
      </c>
      <c r="DB7" s="38">
        <v>80.06</v>
      </c>
      <c r="DC7" s="38">
        <v>86.78</v>
      </c>
      <c r="DD7" s="38">
        <v>86.83</v>
      </c>
      <c r="DE7" s="38">
        <v>87.14</v>
      </c>
      <c r="DF7" s="38">
        <v>86.66</v>
      </c>
      <c r="DG7" s="38">
        <v>86.28</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0.38</v>
      </c>
      <c r="EK7" s="38">
        <v>0.01</v>
      </c>
      <c r="EL7" s="38">
        <v>0.11</v>
      </c>
      <c r="EM7" s="38">
        <v>0.09</v>
      </c>
      <c r="EN7" s="38">
        <v>0.12</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ous11066</cp:lastModifiedBy>
  <cp:lastPrinted>2021-01-22T06:13:01Z</cp:lastPrinted>
  <dcterms:created xsi:type="dcterms:W3CDTF">2020-12-04T02:42:23Z</dcterms:created>
  <dcterms:modified xsi:type="dcterms:W3CDTF">2021-01-22T06:20:50Z</dcterms:modified>
  <cp:category/>
</cp:coreProperties>
</file>