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R２各種照会文書回答\20210119_経営比較分析（令和元年度決算）下水\2　回答\"/>
    </mc:Choice>
  </mc:AlternateContent>
  <workbookProtection workbookAlgorithmName="SHA-512" workbookHashValue="jNmi3BJQcp0NtE4Bmf5qW5yXbdSprcSm5xtSIF2t+n5cIw94DMlTPYJaC5dRfG7Ib9LCfALTpxk8ZgvmvAOuAg==" workbookSaltValue="f4GeAPnDBS8qhWwenEQY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<sst xmlns="http://schemas.openxmlformats.org/spreadsheetml/2006/main" count="236" uniqueCount="120">
  <si>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</si>
  <si>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</si>
  <si>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</si>
  <si>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</si>
  <si>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</si>
  <si>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</si>
  <si>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</si>
  <si>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</si>
  <si>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</si>
  <si>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</si>
  <si>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</si>
  <si>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</si>
  <si>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</si>
  <si>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</si>
  <si>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</si>
  <si>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</si>
  <si>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</si>
  <si>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</si>
  <si>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</si>
  <si>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</si>
  <si>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</si>
  <si>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</si>
  <si>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</si>
  <si>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</si>
  <si>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</si>
  <si>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</si>
  <si>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</si>
  <si>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</si>
  <si>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</si>
  <si>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</si>
  <si>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</si>
  <si>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</si>
  <si>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</si>
  <si>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</si>
  <si>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</si>
  <si>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</si>
  <si>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</si>
  <si>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</si>
  <si>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</si>
  <si>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</si>
  <si>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</si>
  <si>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</si>
  <si>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</si>
  <si>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</si>
  <si>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</si>
  <si>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</si>
  <si>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</si>
  <si>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</si>
  <si>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</si>
  <si>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</si>
  <si>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</si>
  <si>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</si>
  <si>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</si>
  <si>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</si>
  <si>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</si>
  <si>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</si>
  <si>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</si>
  <si>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</si>
  <si>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</si>
  <si>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</si>
  <si>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</si>
  <si>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</si>
  <si>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</si>
  <si>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</si>
  <si>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</si>
  <si>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</si>
  <si>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</si>
  <si>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</si>
  <si>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</si>
  <si>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</si>
  <si>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</si>
  <si>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</si>
  <si>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</si>
  <si>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</si>
  <si>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</si>
  <si>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</si>
  <si>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</si>
  <si>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</si>
  <si>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</si>
  <si>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</si>
  <si>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</si>
  <si>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</si>
  <si>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</si>
  <si>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</si>
  <si>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</si>
  <si>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</si>
  <si>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</si>
  <si>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</si>
  <si>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</si>
  <si>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</si>
  <si>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</si>
  <si>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</si>
  <si>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</si>
  <si>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</si>
  <si>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</si>
  <si>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</si>
  <si>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</si>
  <si>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</si>
  <si>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</si>
  <si>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</si>
  <si>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</si>
  <si>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</si>
  <si>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</si>
  <si>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</si>
  <si>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</si>
  <si>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</si>
  <si>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</si>
  <si>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</si>
  <si>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</si>
  <si>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</si>
  <si>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</si>
  <si>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</si>
  <si>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</si>
  <si>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</si>
  <si>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</si>
  <si>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</si>
  <si>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</si>
  <si>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は100％未満であり、収益で経費を賄えていない状況が続いている。経費の大半は、施設整備のために借入れた起債の元利償還金である。資本費平準化債等を活用し、不足分は一般会計からの繰入金により収支均衡を図っている。前年度と比較し、営業収益の増、総費用の減により収支比率が向上した。
　④企業債残高対事業規模比率は、下水道整備初期に借り入れた起債の償還が順次終了しているため、27.62%と低い数値となっている。
　⑤経費回収率は、平均を下回っており、かつ100％未満であることから、汚水処理費の抑制と使用料収納率の向上に努める必要がある。
　⑥汚水処理原価は平均を下回っている。経営の更なる健全化に向けて、水洗化率の向上により有収水量を増加させる取組が必要である。
　⑦施設利用率は依然平均を下回っている。設備の改修や施設の統廃合を進め、適正な施設規模とする必要がある。
　⑧水洗化率は平均を上回ってはいるが、非水洗化世帯は高齢者世帯が多く、水洗化に消極的なため大きな伸びはみられない。</t>
    <rPh sb="2" eb="5">
      <t>シュウエキテキ</t>
    </rPh>
    <rPh sb="5" eb="7">
      <t>シュウシ</t>
    </rPh>
    <rPh sb="7" eb="9">
      <t>ヒリツ</t>
    </rPh>
    <rPh sb="14" eb="16">
      <t>ミマン</t>
    </rPh>
    <rPh sb="20" eb="22">
      <t>シュウエキ</t>
    </rPh>
    <rPh sb="23" eb="25">
      <t>ケイヒ</t>
    </rPh>
    <rPh sb="26" eb="27">
      <t>マカナ</t>
    </rPh>
    <rPh sb="32" eb="34">
      <t>ジョウキョウ</t>
    </rPh>
    <rPh sb="35" eb="36">
      <t>ツヅ</t>
    </rPh>
    <rPh sb="41" eb="43">
      <t>ケイヒ</t>
    </rPh>
    <rPh sb="44" eb="46">
      <t>タイハン</t>
    </rPh>
    <rPh sb="48" eb="50">
      <t>シセツ</t>
    </rPh>
    <rPh sb="50" eb="52">
      <t>セイビ</t>
    </rPh>
    <rPh sb="56" eb="57">
      <t>カ</t>
    </rPh>
    <rPh sb="57" eb="58">
      <t>イ</t>
    </rPh>
    <rPh sb="60" eb="62">
      <t>キサイ</t>
    </rPh>
    <rPh sb="63" eb="65">
      <t>ガンリ</t>
    </rPh>
    <rPh sb="65" eb="68">
      <t>ショウカンキン</t>
    </rPh>
    <rPh sb="72" eb="74">
      <t>シホン</t>
    </rPh>
    <rPh sb="85" eb="87">
      <t>フソク</t>
    </rPh>
    <rPh sb="113" eb="116">
      <t>ゼンネンド</t>
    </rPh>
    <rPh sb="117" eb="119">
      <t>ヒカク</t>
    </rPh>
    <rPh sb="121" eb="123">
      <t>エイギョウ</t>
    </rPh>
    <rPh sb="123" eb="125">
      <t>シュウエキ</t>
    </rPh>
    <rPh sb="126" eb="127">
      <t>ゾウ</t>
    </rPh>
    <rPh sb="128" eb="129">
      <t>ソウ</t>
    </rPh>
    <rPh sb="129" eb="131">
      <t>ヒヨウ</t>
    </rPh>
    <rPh sb="136" eb="138">
      <t>シュウシ</t>
    </rPh>
    <rPh sb="138" eb="140">
      <t>ヒリツ</t>
    </rPh>
    <rPh sb="141" eb="143">
      <t>コウジョウ</t>
    </rPh>
    <rPh sb="150" eb="152">
      <t>キギョウ</t>
    </rPh>
    <rPh sb="164" eb="167">
      <t>ゲスイドウ</t>
    </rPh>
    <rPh sb="167" eb="169">
      <t>セイビ</t>
    </rPh>
    <rPh sb="169" eb="171">
      <t>ショキ</t>
    </rPh>
    <rPh sb="172" eb="173">
      <t>カ</t>
    </rPh>
    <rPh sb="174" eb="175">
      <t>イ</t>
    </rPh>
    <rPh sb="177" eb="179">
      <t>キサイ</t>
    </rPh>
    <rPh sb="180" eb="182">
      <t>ショウカン</t>
    </rPh>
    <rPh sb="183" eb="185">
      <t>ジュンジ</t>
    </rPh>
    <rPh sb="185" eb="187">
      <t>シュウリョウ</t>
    </rPh>
    <rPh sb="201" eb="202">
      <t>ヒク</t>
    </rPh>
    <rPh sb="203" eb="205">
      <t>スウチ</t>
    </rPh>
    <rPh sb="223" eb="225">
      <t>ヘイキン</t>
    </rPh>
    <rPh sb="226" eb="228">
      <t>シタマワ</t>
    </rPh>
    <rPh sb="291" eb="293">
      <t>シタマワ</t>
    </rPh>
    <rPh sb="298" eb="300">
      <t>ケイエイ</t>
    </rPh>
    <rPh sb="301" eb="302">
      <t>サラ</t>
    </rPh>
    <rPh sb="304" eb="307">
      <t>ケンゼンカ</t>
    </rPh>
    <rPh sb="308" eb="309">
      <t>ム</t>
    </rPh>
    <rPh sb="356" eb="358">
      <t>シタマワ</t>
    </rPh>
    <rPh sb="363" eb="365">
      <t>セツビ</t>
    </rPh>
    <rPh sb="366" eb="368">
      <t>カイシュウ</t>
    </rPh>
    <rPh sb="369" eb="371">
      <t>シセツ</t>
    </rPh>
    <rPh sb="372" eb="375">
      <t>トウハイゴウ</t>
    </rPh>
    <rPh sb="376" eb="377">
      <t>スス</t>
    </rPh>
    <rPh sb="379" eb="381">
      <t>テキセイ</t>
    </rPh>
    <rPh sb="382" eb="384">
      <t>シセツ</t>
    </rPh>
    <rPh sb="384" eb="386">
      <t>キボ</t>
    </rPh>
    <rPh sb="389" eb="391">
      <t>ヒツヨウ</t>
    </rPh>
    <rPh sb="404" eb="406">
      <t>ヘイキン</t>
    </rPh>
    <rPh sb="407" eb="409">
      <t>ウワマワ</t>
    </rPh>
    <rPh sb="416" eb="417">
      <t>ヒ</t>
    </rPh>
    <rPh sb="417" eb="419">
      <t>スイセン</t>
    </rPh>
    <rPh sb="419" eb="420">
      <t>カ</t>
    </rPh>
    <rPh sb="420" eb="422">
      <t>セタイ</t>
    </rPh>
    <rPh sb="423" eb="425">
      <t>コウレイ</t>
    </rPh>
    <rPh sb="425" eb="426">
      <t>シャ</t>
    </rPh>
    <rPh sb="426" eb="428">
      <t>セタイ</t>
    </rPh>
    <rPh sb="429" eb="430">
      <t>オオ</t>
    </rPh>
    <rPh sb="432" eb="435">
      <t>スイセンカ</t>
    </rPh>
    <rPh sb="436" eb="439">
      <t>ショウキョクテキ</t>
    </rPh>
    <rPh sb="442" eb="443">
      <t>オオ</t>
    </rPh>
    <rPh sb="445" eb="446">
      <t>ノ</t>
    </rPh>
    <phoneticPr fontId="4"/>
  </si>
  <si>
    <t>　
  農業集落排水は昭和58年に整備を開始し、破損等のリスクが高まるとされる30年以上を経過する管路施設が年々増加しているが、これまで改築、更新を実施するほどの劣化は確認されていない。マンホール蓋については、耐用年数の15年を経過するものがあり、劣化や破損が見られる。処理施設については、更新時期を迎えた施設が多く、劣化や破損が見られることから、機能強化事業を実施し、計画的な改築及び更新を順次実施している。
　今後は、財源確保や経営に与える影響等を踏まえ、計画的に更新等を実施していく必要がある。また、汚水処理基本計画により市全域での汚水処理施設の統廃合を進め、総費用の削減に努めていく必要がある。</t>
    <phoneticPr fontId="4"/>
  </si>
  <si>
    <t xml:space="preserve">  
  下水道使用料及び基準内繰入金のみでは、経費の全てを賄えず、不足する分は基準外繰入金により収支均衡を図っている。
　今後は、人口減少及び節水型機器の普及を要因とした有収水量の減少が見込まれるため、未接続世帯の水洗化促進を行っていく必要がある。　
　また、持続的な事業実施のため、汚水処理基本計画に基づく汚水処理人口普及率95％の早期概成に向けた処理施設の整備及び市全域を対象とした統廃合の取組に加え、計画的な施設の改築又は更新により総費用の削減を行う。令和２年度に使用料を改正しているが、今後も定期的に適正な原価に基づいた使用料への見直しを検討する必要がある。</t>
    <rPh sb="152" eb="153">
      <t>モト</t>
    </rPh>
    <rPh sb="230" eb="232">
      <t>レイワ</t>
    </rPh>
    <rPh sb="233" eb="235">
      <t>ネンド</t>
    </rPh>
    <rPh sb="236" eb="239">
      <t>シヨウリョウ</t>
    </rPh>
    <rPh sb="240" eb="242">
      <t>カイセイ</t>
    </rPh>
    <rPh sb="248" eb="250">
      <t>コンゴ</t>
    </rPh>
    <rPh sb="251" eb="254">
      <t>テイキテキ</t>
    </rPh>
    <rPh sb="255" eb="257">
      <t>テキセイ</t>
    </rPh>
    <rPh sb="258" eb="260">
      <t>ゲンカ</t>
    </rPh>
    <rPh sb="261" eb="262">
      <t>モト</t>
    </rPh>
    <rPh sb="265" eb="268">
      <t>シヨウリョウ</t>
    </rPh>
    <rPh sb="270" eb="272">
      <t>ミナオ</t>
    </rPh>
    <rPh sb="274" eb="276">
      <t>ケントウ</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</si>
</sst>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BB-4593-9BE0-831555E300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19BB-4593-9BE0-831555E300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60.38</c:v>
                </c:pt>
                <c:pt idx="1">
                  <c:v>62.15</c:v>
                </c:pt>
                <c:pt idx="2">
                  <c:v>61.95</c:v>
                </c:pt>
                <c:pt idx="3">
                  <c:v>64.7</c:v>
                </c:pt>
                <c:pt idx="4">
                  <c:v>65.819999999999993</c:v>
                </c:pt>
              </c:numCache>
            </c:numRef>
          </c:val>
          <c:extLst>
            <c:ext xmlns:c16="http://schemas.microsoft.com/office/drawing/2014/chart" uri="{C3380CC4-5D6E-409C-BE32-E72D297353CC}">
              <c16:uniqueId val="{00000000-6A12-49A2-9455-FFC483FE96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12-49A2-9455-FFC483FE96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7-4ADA-951C-24AAAD5507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7-4ADA-951C-24AAAD5507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5E-484E-B43A-222EFEC32E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E-484E-B43A-222EFEC32E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5C-415F-BB80-668F427408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5C-415F-BB80-668F427408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4-46C3-90BA-56AC77627F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4-46C3-90BA-56AC77627F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659.39</c:v>
                </c:pt>
                <c:pt idx="1">
                  <c:v>614.59</c:v>
                </c:pt>
                <c:pt idx="2">
                  <c:v>104.53</c:v>
                </c:pt>
                <c:pt idx="3">
                  <c:v>41.68</c:v>
                </c:pt>
                <c:pt idx="4">
                  <c:v>27.62</c:v>
                </c:pt>
              </c:numCache>
            </c:numRef>
          </c:val>
          <c:extLst>
            <c:ext xmlns:c16="http://schemas.microsoft.com/office/drawing/2014/chart" uri="{C3380CC4-5D6E-409C-BE32-E72D297353CC}">
              <c16:uniqueId val="{00000000-B700-421B-9D51-64A5E16E36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B700-421B-9D51-64A5E16E36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62.26</c:v>
                </c:pt>
                <c:pt idx="1">
                  <c:v>66.61</c:v>
                </c:pt>
                <c:pt idx="2">
                  <c:v>63.31</c:v>
                </c:pt>
                <c:pt idx="3">
                  <c:v>69.95</c:v>
                </c:pt>
                <c:pt idx="4">
                  <c:v>63.94</c:v>
                </c:pt>
              </c:numCache>
            </c:numRef>
          </c:val>
          <c:extLst>
            <c:ext xmlns:c16="http://schemas.microsoft.com/office/drawing/2014/chart" uri="{C3380CC4-5D6E-409C-BE32-E72D297353CC}">
              <c16:uniqueId val="{00000000-519B-490F-BB19-ADC8EAF8A5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519B-490F-BB19-ADC8EAF8A5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223.55</c:v>
                </c:pt>
                <c:pt idx="1">
                  <c:v>209.68</c:v>
                </c:pt>
                <c:pt idx="2">
                  <c:v>220.9</c:v>
                </c:pt>
                <c:pt idx="3">
                  <c:v>200.97</c:v>
                </c:pt>
                <c:pt idx="4">
                  <c:v>200.65</c:v>
                </c:pt>
              </c:numCache>
            </c:numRef>
          </c:val>
          <c:extLst>
            <c:ext xmlns:c16="http://schemas.microsoft.com/office/drawing/2014/chart" uri="{C3380CC4-5D6E-409C-BE32-E72D297353CC}">
              <c16:uniqueId val="{00000000-9464-4A20-8F96-A3EB4D4882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9464-4A20-8F96-A3EB4D4882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40.06</c:v>
                </c:pt>
                <c:pt idx="1">
                  <c:v>14.56</c:v>
                </c:pt>
                <c:pt idx="2">
                  <c:v>41.49</c:v>
                </c:pt>
                <c:pt idx="3">
                  <c:v>42.1</c:v>
                </c:pt>
                <c:pt idx="4">
                  <c:v>40.94</c:v>
                </c:pt>
              </c:numCache>
            </c:numRef>
          </c:val>
          <c:extLst>
            <c:ext xmlns:c16="http://schemas.microsoft.com/office/drawing/2014/chart" uri="{C3380CC4-5D6E-409C-BE32-E72D297353CC}">
              <c16:uniqueId val="{00000000-9D08-4514-ACDF-0B25F5E793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9D08-4514-ACDF-0B25F5E793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92.15</c:v>
                </c:pt>
                <c:pt idx="1">
                  <c:v>91.5</c:v>
                </c:pt>
                <c:pt idx="2">
                  <c:v>91.47</c:v>
                </c:pt>
                <c:pt idx="3">
                  <c:v>91.57</c:v>
                </c:pt>
                <c:pt idx="4">
                  <c:v>92.72</c:v>
                </c:pt>
              </c:numCache>
            </c:numRef>
          </c:val>
          <c:extLst>
            <c:ext xmlns:c16="http://schemas.microsoft.com/office/drawing/2014/chart" uri="{C3380CC4-5D6E-409C-BE32-E72D297353CC}">
              <c16:uniqueId val="{00000000-1C51-4A70-9D33-3A6202B686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1C51-4A70-9D33-3A6202B686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岩手県　奥州市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116082</v>
      </c>
      <c r="AM8" s="75"/>
      <c r="AN8" s="75"/>
      <c r="AO8" s="75"/>
      <c r="AP8" s="75"/>
      <c r="AQ8" s="75"/>
      <c r="AR8" s="75"/>
      <c r="AS8" s="75"/>
      <c r="AT8" s="74">
        <f>データ!T6</f>
        <v>993.3</v>
      </c>
      <c r="AU8" s="74"/>
      <c r="AV8" s="74"/>
      <c r="AW8" s="74"/>
      <c r="AX8" s="74"/>
      <c r="AY8" s="74"/>
      <c r="AZ8" s="74"/>
      <c r="BA8" s="74"/>
      <c r="BB8" s="74">
        <f>データ!U6</f>
        <v>116.86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14.55</v>
      </c>
      <c r="Q10" s="74"/>
      <c r="R10" s="74"/>
      <c r="S10" s="74"/>
      <c r="T10" s="74"/>
      <c r="U10" s="74"/>
      <c r="V10" s="74"/>
      <c r="W10" s="74">
        <f>データ!Q6</f>
        <v>89.14</v>
      </c>
      <c r="X10" s="74"/>
      <c r="Y10" s="74"/>
      <c r="Z10" s="74"/>
      <c r="AA10" s="74"/>
      <c r="AB10" s="74"/>
      <c r="AC10" s="74"/>
      <c r="AD10" s="75">
        <f>データ!R6</f>
        <v>2640</v>
      </c>
      <c r="AE10" s="75"/>
      <c r="AF10" s="75"/>
      <c r="AG10" s="75"/>
      <c r="AH10" s="75"/>
      <c r="AI10" s="75"/>
      <c r="AJ10" s="75"/>
      <c r="AK10" s="2"/>
      <c r="AL10" s="75">
        <f>データ!V6</f>
        <v>16788</v>
      </c>
      <c r="AM10" s="75"/>
      <c r="AN10" s="75"/>
      <c r="AO10" s="75"/>
      <c r="AP10" s="75"/>
      <c r="AQ10" s="75"/>
      <c r="AR10" s="75"/>
      <c r="AS10" s="75"/>
      <c r="AT10" s="74">
        <f>データ!W6</f>
        <v>10.050000000000001</v>
      </c>
      <c r="AU10" s="74"/>
      <c r="AV10" s="74"/>
      <c r="AW10" s="74"/>
      <c r="AX10" s="74"/>
      <c r="AY10" s="74"/>
      <c r="AZ10" s="74"/>
      <c r="BA10" s="74"/>
      <c r="BB10" s="74">
        <f>データ!X6</f>
        <v>1670.45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117</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Q0tiAJro72fNLb7bBNnpyuUaIbjRzP6CLdFfLePL6ysgGgqpGhwDpZZmsE//uvWfsNR0IJ1ZcoSOfO11dKA+g==" saltValue="qGLu26CjQZJ1+mFZVxcK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32158</v>
      </c>
      <c r="D6" s="33">
        <f t="shared" si="3"/>
        <v>47</v>
      </c>
      <c r="E6" s="33">
        <f t="shared" si="3"/>
        <v>17</v>
      </c>
      <c r="F6" s="33">
        <f t="shared" si="3"/>
        <v>5</v>
      </c>
      <c r="G6" s="33">
        <f t="shared" si="3"/>
        <v>0</v>
      </c>
      <c r="H6" s="33" t="str">
        <f t="shared" si="3"/>
        <v>岩手県　奥州市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14.55</v>
      </c>
      <c r="Q6" s="34">
        <f t="shared" si="3"/>
        <v>89.14</v>
      </c>
      <c r="R6" s="34">
        <f t="shared" si="3"/>
        <v>2640</v>
      </c>
      <c r="S6" s="34">
        <f t="shared" si="3"/>
        <v>116082</v>
      </c>
      <c r="T6" s="34">
        <f t="shared" si="3"/>
        <v>993.3</v>
      </c>
      <c r="U6" s="34">
        <f t="shared" si="3"/>
        <v>116.86</v>
      </c>
      <c r="V6" s="34">
        <f t="shared" si="3"/>
        <v>16788</v>
      </c>
      <c r="W6" s="34">
        <f t="shared" si="3"/>
        <v>10.050000000000001</v>
      </c>
      <c r="X6" s="34">
        <f t="shared" si="3"/>
        <v>1670.45</v>
      </c>
      <c r="Y6" s="35">
        <f>IF(Y7="",NA(),Y7)</f>
        <v>60.38</v>
      </c>
      <c r="Z6" s="35">
        <f t="shared" ref="Z6:AH6" si="4">IF(Z7="",NA(),Z7)</f>
        <v>62.15</v>
      </c>
      <c r="AA6" s="35">
        <f t="shared" si="4"/>
        <v>61.95</v>
      </c>
      <c r="AB6" s="35">
        <f t="shared" si="4"/>
        <v>64.7</v>
      </c>
      <c r="AC6" s="35">
        <f t="shared" si="4"/>
        <v>65.819999999999993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659.39</v>
      </c>
      <c r="BG6" s="35">
        <f t="shared" ref="BG6:BO6" si="7">IF(BG7="",NA(),BG7)</f>
        <v>614.59</v>
      </c>
      <c r="BH6" s="35">
        <f t="shared" si="7"/>
        <v>104.53</v>
      </c>
      <c r="BI6" s="35">
        <f t="shared" si="7"/>
        <v>41.68</v>
      </c>
      <c r="BJ6" s="35">
        <f t="shared" si="7"/>
        <v>27.62</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62.26</v>
      </c>
      <c r="BR6" s="35">
        <f t="shared" ref="BR6:BZ6" si="8">IF(BR7="",NA(),BR7)</f>
        <v>66.61</v>
      </c>
      <c r="BS6" s="35">
        <f t="shared" si="8"/>
        <v>63.31</v>
      </c>
      <c r="BT6" s="35">
        <f t="shared" si="8"/>
        <v>69.95</v>
      </c>
      <c r="BU6" s="35">
        <f t="shared" si="8"/>
        <v>63.94</v>
      </c>
      <c r="BV6" s="35">
        <f t="shared" si="8"/>
        <v>59.3</v>
      </c>
      <c r="BW6" s="35">
        <f t="shared" si="8"/>
        <v>59.83</v>
      </c>
      <c r="BX6" s="35">
        <f t="shared" si="8"/>
        <v>65.33</v>
      </c>
      <c r="BY6" s="35">
        <f t="shared" si="8"/>
        <v>65.39</v>
      </c>
      <c r="BZ6" s="35">
        <f t="shared" si="8"/>
        <v>65.37</v>
      </c>
      <c r="CA6" s="34" t="str">
        <f>IF(CA7="","",IF(CA7="-","【-】","【"&amp;SUBSTITUTE(TEXT(CA7,"#,##0.00"),"-","△")&amp;"】"))</f>
        <v>【59.59】</v>
      </c>
      <c r="CB6" s="35">
        <f>IF(CB7="",NA(),CB7)</f>
        <v>223.55</v>
      </c>
      <c r="CC6" s="35">
        <f t="shared" ref="CC6:CK6" si="9">IF(CC7="",NA(),CC7)</f>
        <v>209.68</v>
      </c>
      <c r="CD6" s="35">
        <f t="shared" si="9"/>
        <v>220.9</v>
      </c>
      <c r="CE6" s="35">
        <f t="shared" si="9"/>
        <v>200.97</v>
      </c>
      <c r="CF6" s="35">
        <f t="shared" si="9"/>
        <v>200.65</v>
      </c>
      <c r="CG6" s="35">
        <f t="shared" si="9"/>
        <v>248.14</v>
      </c>
      <c r="CH6" s="35">
        <f t="shared" si="9"/>
        <v>246.66</v>
      </c>
      <c r="CI6" s="35">
        <f t="shared" si="9"/>
        <v>227.43</v>
      </c>
      <c r="CJ6" s="35">
        <f t="shared" si="9"/>
        <v>230.88</v>
      </c>
      <c r="CK6" s="35">
        <f t="shared" si="9"/>
        <v>228.99</v>
      </c>
      <c r="CL6" s="34" t="str">
        <f>IF(CL7="","",IF(CL7="-","【-】","【"&amp;SUBSTITUTE(TEXT(CL7,"#,##0.00"),"-","△")&amp;"】"))</f>
        <v>【257.86】</v>
      </c>
      <c r="CM6" s="35">
        <f>IF(CM7="",NA(),CM7)</f>
        <v>40.06</v>
      </c>
      <c r="CN6" s="35">
        <f t="shared" ref="CN6:CV6" si="10">IF(CN7="",NA(),CN7)</f>
        <v>14.56</v>
      </c>
      <c r="CO6" s="35">
        <f t="shared" si="10"/>
        <v>41.49</v>
      </c>
      <c r="CP6" s="35">
        <f t="shared" si="10"/>
        <v>42.1</v>
      </c>
      <c r="CQ6" s="35">
        <f t="shared" si="10"/>
        <v>40.94</v>
      </c>
      <c r="CR6" s="35">
        <f t="shared" si="10"/>
        <v>57.3</v>
      </c>
      <c r="CS6" s="35">
        <f t="shared" si="10"/>
        <v>56</v>
      </c>
      <c r="CT6" s="35">
        <f t="shared" si="10"/>
        <v>56.01</v>
      </c>
      <c r="CU6" s="35">
        <f t="shared" si="10"/>
        <v>56.72</v>
      </c>
      <c r="CV6" s="35">
        <f t="shared" si="10"/>
        <v>54.06</v>
      </c>
      <c r="CW6" s="34" t="str">
        <f>IF(CW7="","",IF(CW7="-","【-】","【"&amp;SUBSTITUTE(TEXT(CW7,"#,##0.00"),"-","△")&amp;"】"))</f>
        <v>【51.30】</v>
      </c>
      <c r="CX6" s="35">
        <f>IF(CX7="",NA(),CX7)</f>
        <v>92.15</v>
      </c>
      <c r="CY6" s="35">
        <f t="shared" ref="CY6:DG6" si="11">IF(CY7="",NA(),CY7)</f>
        <v>91.5</v>
      </c>
      <c r="CZ6" s="35">
        <f t="shared" si="11"/>
        <v>91.47</v>
      </c>
      <c r="DA6" s="35">
        <f t="shared" si="11"/>
        <v>91.57</v>
      </c>
      <c r="DB6" s="35">
        <f t="shared" si="11"/>
        <v>92.72</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32158</v>
      </c>
      <c r="D7" s="37">
        <v>47</v>
      </c>
      <c r="E7" s="37">
        <v>17</v>
      </c>
      <c r="F7" s="37">
        <v>5</v>
      </c>
      <c r="G7" s="37">
        <v>0</v>
      </c>
      <c r="H7" s="37" t="s">
        <v>98</v>
      </c>
      <c r="I7" s="37" t="s">
        <v>99</v>
      </c>
      <c r="J7" s="37" t="s">
        <v>100</v>
      </c>
      <c r="K7" s="37" t="s">
        <v>101</v>
      </c>
      <c r="L7" s="37" t="s">
        <v>102</v>
      </c>
      <c r="M7" s="37" t="s">
        <v>103</v>
      </c>
      <c r="N7" s="38" t="s">
        <v>104</v>
      </c>
      <c r="O7" s="38" t="s">
        <v>105</v>
      </c>
      <c r="P7" s="38">
        <v>14.55</v>
      </c>
      <c r="Q7" s="38">
        <v>89.14</v>
      </c>
      <c r="R7" s="38">
        <v>2640</v>
      </c>
      <c r="S7" s="38">
        <v>116082</v>
      </c>
      <c r="T7" s="38">
        <v>993.3</v>
      </c>
      <c r="U7" s="38">
        <v>116.86</v>
      </c>
      <c r="V7" s="38">
        <v>16788</v>
      </c>
      <c r="W7" s="38">
        <v>10.050000000000001</v>
      </c>
      <c r="X7" s="38">
        <v>1670.45</v>
      </c>
      <c r="Y7" s="38">
        <v>60.38</v>
      </c>
      <c r="Z7" s="38">
        <v>62.15</v>
      </c>
      <c r="AA7" s="38">
        <v>61.95</v>
      </c>
      <c r="AB7" s="38">
        <v>64.7</v>
      </c>
      <c r="AC7" s="38">
        <v>65.819999999999993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659.39</v>
      </c>
      <c r="BG7" s="38">
        <v>614.59</v>
      </c>
      <c r="BH7" s="38">
        <v>104.53</v>
      </c>
      <c r="BI7" s="38">
        <v>41.68</v>
      </c>
      <c r="BJ7" s="38">
        <v>27.62</v>
      </c>
      <c r="BK7" s="38">
        <v>721.43</v>
      </c>
      <c r="BL7" s="38">
        <v>685.34</v>
      </c>
      <c r="BM7" s="38">
        <v>684.74</v>
      </c>
      <c r="BN7" s="38">
        <v>654.91999999999996</v>
      </c>
      <c r="BO7" s="38">
        <v>654.71</v>
      </c>
      <c r="BP7" s="38">
        <v>765.47</v>
      </c>
      <c r="BQ7" s="38">
        <v>62.26</v>
      </c>
      <c r="BR7" s="38">
        <v>66.61</v>
      </c>
      <c r="BS7" s="38">
        <v>63.31</v>
      </c>
      <c r="BT7" s="38">
        <v>69.95</v>
      </c>
      <c r="BU7" s="38">
        <v>63.94</v>
      </c>
      <c r="BV7" s="38">
        <v>59.3</v>
      </c>
      <c r="BW7" s="38">
        <v>59.83</v>
      </c>
      <c r="BX7" s="38">
        <v>65.33</v>
      </c>
      <c r="BY7" s="38">
        <v>65.39</v>
      </c>
      <c r="BZ7" s="38">
        <v>65.37</v>
      </c>
      <c r="CA7" s="38">
        <v>59.59</v>
      </c>
      <c r="CB7" s="38">
        <v>223.55</v>
      </c>
      <c r="CC7" s="38">
        <v>209.68</v>
      </c>
      <c r="CD7" s="38">
        <v>220.9</v>
      </c>
      <c r="CE7" s="38">
        <v>200.97</v>
      </c>
      <c r="CF7" s="38">
        <v>200.65</v>
      </c>
      <c r="CG7" s="38">
        <v>248.14</v>
      </c>
      <c r="CH7" s="38">
        <v>246.66</v>
      </c>
      <c r="CI7" s="38">
        <v>227.43</v>
      </c>
      <c r="CJ7" s="38">
        <v>230.88</v>
      </c>
      <c r="CK7" s="38">
        <v>228.99</v>
      </c>
      <c r="CL7" s="38">
        <v>257.86</v>
      </c>
      <c r="CM7" s="38">
        <v>40.06</v>
      </c>
      <c r="CN7" s="38">
        <v>14.56</v>
      </c>
      <c r="CO7" s="38">
        <v>41.49</v>
      </c>
      <c r="CP7" s="38">
        <v>42.1</v>
      </c>
      <c r="CQ7" s="38">
        <v>40.94</v>
      </c>
      <c r="CR7" s="38">
        <v>57.3</v>
      </c>
      <c r="CS7" s="38">
        <v>56</v>
      </c>
      <c r="CT7" s="38">
        <v>56.01</v>
      </c>
      <c r="CU7" s="38">
        <v>56.72</v>
      </c>
      <c r="CV7" s="38">
        <v>54.06</v>
      </c>
      <c r="CW7" s="38">
        <v>51.3</v>
      </c>
      <c r="CX7" s="38">
        <v>92.15</v>
      </c>
      <c r="CY7" s="38">
        <v>91.5</v>
      </c>
      <c r="CZ7" s="38">
        <v>91.47</v>
      </c>
      <c r="DA7" s="38">
        <v>91.57</v>
      </c>
      <c r="DB7" s="38">
        <v>92.72</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ous11066</cp:lastModifiedBy>
  <cp:lastPrinted>2021-01-22T06:37:40Z</cp:lastPrinted>
  <dcterms:created xsi:type="dcterms:W3CDTF">2020-12-04T02:59:38Z</dcterms:created>
  <dcterms:modified xsi:type="dcterms:W3CDTF">2021-01-22T06:42:16Z</dcterms:modified>
  <cp:category/>
</cp:coreProperties>
</file>