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R２各種照会文書回答\20210119_経営比較分析（令和元年度決算）下水\2　回答\"/>
    </mc:Choice>
  </mc:AlternateContent>
  <workbookProtection workbookAlgorithmName="SHA-512" workbookHashValue="kAe90n/9bNfhcOnJZtx4CvDI98UDt7mhUdCMRDl3qe++YBILC1RmWycMzsZS4CaQrJ3dyhMWC7otfZC39EBPmw==" workbookSaltValue="ADkRYpWa2fvCxaXBOEL1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<sst xmlns="http://schemas.openxmlformats.org/spreadsheetml/2006/main" count="247" uniqueCount="120">
  <si>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</si>
  <si>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</si>
  <si>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</si>
  <si>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</si>
  <si>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</si>
  <si>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</si>
  <si>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</si>
  <si>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</si>
  <si>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</si>
  <si>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</si>
  <si>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</si>
  <si>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</si>
  <si>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</si>
  <si>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</si>
  <si>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</si>
  <si>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</si>
  <si>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</si>
  <si>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</si>
  <si>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</si>
  <si>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</si>
  <si>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</si>
  <si>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</si>
  <si>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</si>
  <si>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</si>
  <si>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</si>
  <si>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</si>
  <si>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</si>
  <si>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</si>
  <si>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</si>
  <si>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</si>
  <si>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</si>
  <si>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</si>
  <si>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</si>
  <si>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</si>
  <si>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</si>
  <si>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</si>
  <si>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</si>
  <si>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</si>
  <si>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</si>
  <si>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</si>
  <si>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</si>
  <si>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</si>
  <si>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</si>
  <si>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</si>
  <si>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</si>
  <si>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</si>
  <si>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</si>
  <si>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</si>
  <si>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</si>
  <si>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</si>
  <si>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</si>
  <si>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</si>
  <si>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</si>
  <si>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</si>
  <si>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</si>
  <si>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</si>
  <si>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</si>
  <si>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</si>
  <si>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</si>
  <si>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</si>
  <si>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</si>
  <si>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</si>
  <si>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</si>
  <si>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</si>
  <si>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</si>
  <si>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</si>
  <si>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</si>
  <si>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</si>
  <si>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</si>
  <si>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</si>
  <si>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</si>
  <si>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</si>
  <si>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</si>
  <si>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</si>
  <si>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</si>
  <si>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</si>
  <si>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</si>
  <si>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</si>
  <si>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</si>
  <si>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</si>
  <si>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</si>
  <si>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</si>
  <si>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</si>
  <si>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</si>
  <si>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</si>
  <si>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</si>
  <si>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</si>
  <si>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</si>
  <si>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</si>
  <si>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</si>
  <si>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</si>
  <si>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</si>
  <si>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</si>
  <si>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</si>
  <si>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</si>
  <si>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</si>
  <si>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</si>
  <si>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</si>
  <si>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</si>
  <si>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</si>
  <si>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</si>
  <si>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</si>
  <si>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</si>
  <si>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</si>
  <si>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</si>
  <si>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</si>
  <si>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</si>
  <si>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</si>
  <si>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</si>
  <si>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</si>
  <si>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</si>
  <si>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</si>
  <si>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</si>
  <si>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</si>
  <si>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</si>
  <si>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</si>
  <si>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</si>
  <si>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浄化槽は、平成13年から整備されたため本体の老朽化はないが、付帯設備の老朽化対応のために計画的な更新が必要である。</t>
    <rPh sb="20" eb="22">
      <t>ホンタイ</t>
    </rPh>
    <rPh sb="31" eb="33">
      <t>フタイ</t>
    </rPh>
    <rPh sb="33" eb="35">
      <t>セツビ</t>
    </rPh>
    <rPh sb="36" eb="39">
      <t>ロウキュウカ</t>
    </rPh>
    <rPh sb="39" eb="41">
      <t>タイオウ</t>
    </rPh>
    <rPh sb="45" eb="47">
      <t>ケイカク</t>
    </rPh>
    <rPh sb="47" eb="48">
      <t>テキ</t>
    </rPh>
    <rPh sb="49" eb="51">
      <t>コウシン</t>
    </rPh>
    <rPh sb="52" eb="54">
      <t>ヒツヨウ</t>
    </rPh>
    <phoneticPr fontId="16"/>
  </si>
  <si>
    <t>　下水道使用料及び基準内繰入金のみでは、経費の全てを賄えず、不足する分は基準外繰入金により収支均衡を図っている。
　維持管理等の経費削減のため、総体的な見直しを図る必要がある。</t>
    <rPh sb="58" eb="60">
      <t>イジ</t>
    </rPh>
    <rPh sb="60" eb="62">
      <t>カンリ</t>
    </rPh>
    <rPh sb="62" eb="63">
      <t>トウ</t>
    </rPh>
    <rPh sb="64" eb="66">
      <t>ケイヒ</t>
    </rPh>
    <rPh sb="66" eb="68">
      <t>サクゲン</t>
    </rPh>
    <rPh sb="72" eb="75">
      <t>ソウタイテキ</t>
    </rPh>
    <rPh sb="76" eb="78">
      <t>ミナオ</t>
    </rPh>
    <rPh sb="80" eb="81">
      <t>ハカ</t>
    </rPh>
    <rPh sb="82" eb="84">
      <t>ヒツヨウ</t>
    </rPh>
    <phoneticPr fontId="16"/>
  </si>
  <si>
    <t>①収益的収支比率は100％を超えているが、使用料だけでは不足するため、一般会計からの繰入金により維持管理費の一部及び地方債償還金を賄い、収支均衡を図っている。
④企業債残高対事業規模比率は、企業債償還金の全額を一般会計繰出金で負担していることから当該値に表れていないが、今後も企業債の借入を行う必要がある。
⑤経費回収率は、平均を上回っているが、100％未満である。不足する経費分は、一般会計からの繰入金により収支均衡を図っている。又、経費節減に努め、高い水準を維持している。
⑥汚水処理原価は、平均より高い状況となっている。委託業務等の維持管理費の節減が必要である。
⑦浄化槽の人槽に比べ、世帯人数が少ない状況となっている。
⑧浄化槽を設置した家屋を処理区域内とし、水洗便所設置済人口と同数としていることから100％となっている。未整備の世帯人員も含めると、およそ46％の水洗化率となっている。</t>
    <rPh sb="14" eb="15">
      <t>コ</t>
    </rPh>
    <rPh sb="54" eb="56">
      <t>イチブ</t>
    </rPh>
    <rPh sb="65" eb="66">
      <t>マカナ</t>
    </rPh>
    <rPh sb="96" eb="98">
      <t>キギョウ</t>
    </rPh>
    <rPh sb="98" eb="99">
      <t>サイ</t>
    </rPh>
    <rPh sb="99" eb="101">
      <t>ショウカン</t>
    </rPh>
    <rPh sb="101" eb="102">
      <t>キン</t>
    </rPh>
    <rPh sb="103" eb="105">
      <t>ゼンガク</t>
    </rPh>
    <rPh sb="106" eb="108">
      <t>イッパン</t>
    </rPh>
    <rPh sb="108" eb="110">
      <t>カイケイ</t>
    </rPh>
    <rPh sb="110" eb="112">
      <t>クリダ</t>
    </rPh>
    <rPh sb="112" eb="113">
      <t>キン</t>
    </rPh>
    <rPh sb="114" eb="116">
      <t>フタン</t>
    </rPh>
    <rPh sb="124" eb="126">
      <t>トウガイ</t>
    </rPh>
    <rPh sb="126" eb="127">
      <t>チ</t>
    </rPh>
    <rPh sb="128" eb="129">
      <t>アラワ</t>
    </rPh>
    <rPh sb="136" eb="138">
      <t>コンゴ</t>
    </rPh>
    <rPh sb="143" eb="145">
      <t>カリイレ</t>
    </rPh>
    <rPh sb="146" eb="147">
      <t>オコナ</t>
    </rPh>
    <rPh sb="148" eb="150">
      <t>ヒツヨウ</t>
    </rPh>
    <rPh sb="164" eb="166">
      <t>ヘイキン</t>
    </rPh>
    <rPh sb="167" eb="169">
      <t>ウワマワ</t>
    </rPh>
    <rPh sb="189" eb="191">
      <t>ケイヒ</t>
    </rPh>
    <rPh sb="218" eb="219">
      <t>マタ</t>
    </rPh>
    <rPh sb="220" eb="222">
      <t>ケイヒ</t>
    </rPh>
    <rPh sb="222" eb="224">
      <t>セツゲン</t>
    </rPh>
    <rPh sb="225" eb="226">
      <t>ツト</t>
    </rPh>
    <rPh sb="228" eb="229">
      <t>タカ</t>
    </rPh>
    <rPh sb="230" eb="232">
      <t>スイジュン</t>
    </rPh>
    <rPh sb="233" eb="235">
      <t>イジ</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</si>
</sst>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E-4F28-BB6C-086FCC5292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1E-4F28-BB6C-086FCC5292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49.5</c:v>
                </c:pt>
                <c:pt idx="1">
                  <c:v>49.29</c:v>
                </c:pt>
                <c:pt idx="2">
                  <c:v>49.15</c:v>
                </c:pt>
                <c:pt idx="3">
                  <c:v>48.83</c:v>
                </c:pt>
                <c:pt idx="4">
                  <c:v>48.59</c:v>
                </c:pt>
              </c:numCache>
            </c:numRef>
          </c:val>
          <c:extLst>
            <c:ext xmlns:c16="http://schemas.microsoft.com/office/drawing/2014/chart" uri="{C3380CC4-5D6E-409C-BE32-E72D297353CC}">
              <c16:uniqueId val="{00000000-622B-4CE8-9590-19A1C507B3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622B-4CE8-9590-19A1C507B3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66-4528-985D-9EC2CBC495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8266-4528-985D-9EC2CBC495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99.86</c:v>
                </c:pt>
                <c:pt idx="1">
                  <c:v>100.01</c:v>
                </c:pt>
                <c:pt idx="2">
                  <c:v>100.04</c:v>
                </c:pt>
                <c:pt idx="3">
                  <c:v>100.02</c:v>
                </c:pt>
                <c:pt idx="4">
                  <c:v>100.03</c:v>
                </c:pt>
              </c:numCache>
            </c:numRef>
          </c:val>
          <c:extLst>
            <c:ext xmlns:c16="http://schemas.microsoft.com/office/drawing/2014/chart" uri="{C3380CC4-5D6E-409C-BE32-E72D297353CC}">
              <c16:uniqueId val="{00000000-4D05-4554-B7DE-6049A1A934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5-4554-B7DE-6049A1A934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8-4DD4-A5BD-BFFB38F3DF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8-4DD4-A5BD-BFFB38F3DF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AA-44B5-B04F-9CF9BB6E11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A-44B5-B04F-9CF9BB6E11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2-4890-A830-ADEB651E0C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2-4890-A830-ADEB651E0C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51-4954-8A8D-AA4EC9AEE6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51-4954-8A8D-AA4EC9AEE6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40.94</c:v>
                </c:pt>
                <c:pt idx="1">
                  <c:v>40.22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FC-4BDD-BB09-0E6236A850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1DFC-4BDD-BB09-0E6236A850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77.349999999999994</c:v>
                </c:pt>
                <c:pt idx="1">
                  <c:v>81.319999999999993</c:v>
                </c:pt>
                <c:pt idx="2">
                  <c:v>84.5</c:v>
                </c:pt>
                <c:pt idx="3">
                  <c:v>81.459999999999994</c:v>
                </c:pt>
                <c:pt idx="4">
                  <c:v>88.26</c:v>
                </c:pt>
              </c:numCache>
            </c:numRef>
          </c:val>
          <c:extLst>
            <c:ext xmlns:c16="http://schemas.microsoft.com/office/drawing/2014/chart" uri="{C3380CC4-5D6E-409C-BE32-E72D297353CC}">
              <c16:uniqueId val="{00000000-1700-4A54-B697-1C2A80379D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1700-4A54-B697-1C2A80379D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314.42</c:v>
                </c:pt>
                <c:pt idx="1">
                  <c:v>300.70999999999998</c:v>
                </c:pt>
                <c:pt idx="2">
                  <c:v>290.95999999999998</c:v>
                </c:pt>
                <c:pt idx="3">
                  <c:v>302.95999999999998</c:v>
                </c:pt>
                <c:pt idx="4">
                  <c:v>282.66000000000003</c:v>
                </c:pt>
              </c:numCache>
            </c:numRef>
          </c:val>
          <c:extLst>
            <c:ext xmlns:c16="http://schemas.microsoft.com/office/drawing/2014/chart" uri="{C3380CC4-5D6E-409C-BE32-E72D297353CC}">
              <c16:uniqueId val="{00000000-D2A9-4B67-B3E5-8AC350027B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D2A9-4B67-B3E5-8AC350027B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0"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奥州市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116082</v>
      </c>
      <c r="AM8" s="51"/>
      <c r="AN8" s="51"/>
      <c r="AO8" s="51"/>
      <c r="AP8" s="51"/>
      <c r="AQ8" s="51"/>
      <c r="AR8" s="51"/>
      <c r="AS8" s="51"/>
      <c r="AT8" s="46">
        <f>データ!T6</f>
        <v>993.3</v>
      </c>
      <c r="AU8" s="46"/>
      <c r="AV8" s="46"/>
      <c r="AW8" s="46"/>
      <c r="AX8" s="46"/>
      <c r="AY8" s="46"/>
      <c r="AZ8" s="46"/>
      <c r="BA8" s="46"/>
      <c r="BB8" s="46">
        <f>データ!U6</f>
        <v>116.86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8.48</v>
      </c>
      <c r="Q10" s="46"/>
      <c r="R10" s="46"/>
      <c r="S10" s="46"/>
      <c r="T10" s="46"/>
      <c r="U10" s="46"/>
      <c r="V10" s="46"/>
      <c r="W10" s="46">
        <f>データ!Q6</f>
        <v>100</v>
      </c>
      <c r="X10" s="46"/>
      <c r="Y10" s="46"/>
      <c r="Z10" s="46"/>
      <c r="AA10" s="46"/>
      <c r="AB10" s="46"/>
      <c r="AC10" s="46"/>
      <c r="AD10" s="51">
        <f>データ!R6</f>
        <v>5023</v>
      </c>
      <c r="AE10" s="51"/>
      <c r="AF10" s="51"/>
      <c r="AG10" s="51"/>
      <c r="AH10" s="51"/>
      <c r="AI10" s="51"/>
      <c r="AJ10" s="51"/>
      <c r="AK10" s="2"/>
      <c r="AL10" s="51">
        <f>データ!V6</f>
        <v>9781</v>
      </c>
      <c r="AM10" s="51"/>
      <c r="AN10" s="51"/>
      <c r="AO10" s="51"/>
      <c r="AP10" s="51"/>
      <c r="AQ10" s="51"/>
      <c r="AR10" s="51"/>
      <c r="AS10" s="51"/>
      <c r="AT10" s="46">
        <f>データ!W6</f>
        <v>493.6</v>
      </c>
      <c r="AU10" s="46"/>
      <c r="AV10" s="46"/>
      <c r="AW10" s="46"/>
      <c r="AX10" s="46"/>
      <c r="AY10" s="46"/>
      <c r="AZ10" s="46"/>
      <c r="BA10" s="46"/>
      <c r="BB10" s="46">
        <f>データ!X6</f>
        <v>19.82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g88KwCCnal1F85ktgkNg3nh1Z+JwPH6o1cT1NhLMkqq95piAV4lzLBk0K+X3HWF0NTg7yB62joIbQ6uOwWOd5A==" saltValue="hiKXHtk6IyIVfm55Le0k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32158</v>
      </c>
      <c r="D6" s="33">
        <f t="shared" si="3"/>
        <v>47</v>
      </c>
      <c r="E6" s="33">
        <f t="shared" si="3"/>
        <v>18</v>
      </c>
      <c r="F6" s="33">
        <f t="shared" si="3"/>
        <v>0</v>
      </c>
      <c r="G6" s="33">
        <f t="shared" si="3"/>
        <v>0</v>
      </c>
      <c r="H6" s="33" t="str">
        <f t="shared" si="3"/>
        <v>岩手県　奥州市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8.48</v>
      </c>
      <c r="Q6" s="34">
        <f t="shared" si="3"/>
        <v>100</v>
      </c>
      <c r="R6" s="34">
        <f t="shared" si="3"/>
        <v>5023</v>
      </c>
      <c r="S6" s="34">
        <f t="shared" si="3"/>
        <v>116082</v>
      </c>
      <c r="T6" s="34">
        <f t="shared" si="3"/>
        <v>993.3</v>
      </c>
      <c r="U6" s="34">
        <f t="shared" si="3"/>
        <v>116.86</v>
      </c>
      <c r="V6" s="34">
        <f t="shared" si="3"/>
        <v>9781</v>
      </c>
      <c r="W6" s="34">
        <f t="shared" si="3"/>
        <v>493.6</v>
      </c>
      <c r="X6" s="34">
        <f t="shared" si="3"/>
        <v>19.82</v>
      </c>
      <c r="Y6" s="35">
        <f>IF(Y7="",NA(),Y7)</f>
        <v>99.86</v>
      </c>
      <c r="Z6" s="35">
        <f t="shared" ref="Z6:AH6" si="4">IF(Z7="",NA(),Z7)</f>
        <v>100.01</v>
      </c>
      <c r="AA6" s="35">
        <f t="shared" si="4"/>
        <v>100.04</v>
      </c>
      <c r="AB6" s="35">
        <f t="shared" si="4"/>
        <v>100.02</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40.94</v>
      </c>
      <c r="BG6" s="35">
        <f t="shared" ref="BG6:BO6" si="7">IF(BG7="",NA(),BG7)</f>
        <v>40.22</v>
      </c>
      <c r="BH6" s="34">
        <f t="shared" si="7"/>
        <v>0</v>
      </c>
      <c r="BI6" s="34">
        <f t="shared" si="7"/>
        <v>0</v>
      </c>
      <c r="BJ6" s="34">
        <f t="shared" si="7"/>
        <v>0</v>
      </c>
      <c r="BK6" s="35">
        <f t="shared" si="7"/>
        <v>392.19</v>
      </c>
      <c r="BL6" s="35">
        <f t="shared" si="7"/>
        <v>248.44</v>
      </c>
      <c r="BM6" s="35">
        <f t="shared" si="7"/>
        <v>244.85</v>
      </c>
      <c r="BN6" s="35">
        <f t="shared" si="7"/>
        <v>296.89</v>
      </c>
      <c r="BO6" s="35">
        <f t="shared" si="7"/>
        <v>270.57</v>
      </c>
      <c r="BP6" s="34" t="str">
        <f>IF(BP7="","",IF(BP7="-","【-】","【"&amp;SUBSTITUTE(TEXT(BP7,"#,##0.00"),"-","△")&amp;"】"))</f>
        <v>【307.23】</v>
      </c>
      <c r="BQ6" s="35">
        <f>IF(BQ7="",NA(),BQ7)</f>
        <v>77.349999999999994</v>
      </c>
      <c r="BR6" s="35">
        <f t="shared" ref="BR6:BZ6" si="8">IF(BR7="",NA(),BR7)</f>
        <v>81.319999999999993</v>
      </c>
      <c r="BS6" s="35">
        <f t="shared" si="8"/>
        <v>84.5</v>
      </c>
      <c r="BT6" s="35">
        <f t="shared" si="8"/>
        <v>81.459999999999994</v>
      </c>
      <c r="BU6" s="35">
        <f t="shared" si="8"/>
        <v>88.26</v>
      </c>
      <c r="BV6" s="35">
        <f t="shared" si="8"/>
        <v>57.03</v>
      </c>
      <c r="BW6" s="35">
        <f t="shared" si="8"/>
        <v>66.73</v>
      </c>
      <c r="BX6" s="35">
        <f t="shared" si="8"/>
        <v>64.78</v>
      </c>
      <c r="BY6" s="35">
        <f t="shared" si="8"/>
        <v>63.06</v>
      </c>
      <c r="BZ6" s="35">
        <f t="shared" si="8"/>
        <v>62.5</v>
      </c>
      <c r="CA6" s="34" t="str">
        <f>IF(CA7="","",IF(CA7="-","【-】","【"&amp;SUBSTITUTE(TEXT(CA7,"#,##0.00"),"-","△")&amp;"】"))</f>
        <v>【59.98】</v>
      </c>
      <c r="CB6" s="35">
        <f>IF(CB7="",NA(),CB7)</f>
        <v>314.42</v>
      </c>
      <c r="CC6" s="35">
        <f t="shared" ref="CC6:CK6" si="9">IF(CC7="",NA(),CC7)</f>
        <v>300.70999999999998</v>
      </c>
      <c r="CD6" s="35">
        <f t="shared" si="9"/>
        <v>290.95999999999998</v>
      </c>
      <c r="CE6" s="35">
        <f t="shared" si="9"/>
        <v>302.95999999999998</v>
      </c>
      <c r="CF6" s="35">
        <f t="shared" si="9"/>
        <v>282.66000000000003</v>
      </c>
      <c r="CG6" s="35">
        <f t="shared" si="9"/>
        <v>283.73</v>
      </c>
      <c r="CH6" s="35">
        <f t="shared" si="9"/>
        <v>241.29</v>
      </c>
      <c r="CI6" s="35">
        <f t="shared" si="9"/>
        <v>250.21</v>
      </c>
      <c r="CJ6" s="35">
        <f t="shared" si="9"/>
        <v>264.77</v>
      </c>
      <c r="CK6" s="35">
        <f t="shared" si="9"/>
        <v>269.33</v>
      </c>
      <c r="CL6" s="34" t="str">
        <f>IF(CL7="","",IF(CL7="-","【-】","【"&amp;SUBSTITUTE(TEXT(CL7,"#,##0.00"),"-","△")&amp;"】"))</f>
        <v>【272.98】</v>
      </c>
      <c r="CM6" s="35">
        <f>IF(CM7="",NA(),CM7)</f>
        <v>49.5</v>
      </c>
      <c r="CN6" s="35">
        <f t="shared" ref="CN6:CV6" si="10">IF(CN7="",NA(),CN7)</f>
        <v>49.29</v>
      </c>
      <c r="CO6" s="35">
        <f t="shared" si="10"/>
        <v>49.15</v>
      </c>
      <c r="CP6" s="35">
        <f t="shared" si="10"/>
        <v>48.83</v>
      </c>
      <c r="CQ6" s="35">
        <f t="shared" si="10"/>
        <v>48.59</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32158</v>
      </c>
      <c r="D7" s="37">
        <v>47</v>
      </c>
      <c r="E7" s="37">
        <v>18</v>
      </c>
      <c r="F7" s="37">
        <v>0</v>
      </c>
      <c r="G7" s="37">
        <v>0</v>
      </c>
      <c r="H7" s="37" t="s">
        <v>98</v>
      </c>
      <c r="I7" s="37" t="s">
        <v>99</v>
      </c>
      <c r="J7" s="37" t="s">
        <v>100</v>
      </c>
      <c r="K7" s="37" t="s">
        <v>101</v>
      </c>
      <c r="L7" s="37" t="s">
        <v>102</v>
      </c>
      <c r="M7" s="37" t="s">
        <v>103</v>
      </c>
      <c r="N7" s="38" t="s">
        <v>104</v>
      </c>
      <c r="O7" s="38" t="s">
        <v>105</v>
      </c>
      <c r="P7" s="38">
        <v>8.48</v>
      </c>
      <c r="Q7" s="38">
        <v>100</v>
      </c>
      <c r="R7" s="38">
        <v>5023</v>
      </c>
      <c r="S7" s="38">
        <v>116082</v>
      </c>
      <c r="T7" s="38">
        <v>993.3</v>
      </c>
      <c r="U7" s="38">
        <v>116.86</v>
      </c>
      <c r="V7" s="38">
        <v>9781</v>
      </c>
      <c r="W7" s="38">
        <v>493.6</v>
      </c>
      <c r="X7" s="38">
        <v>19.82</v>
      </c>
      <c r="Y7" s="38">
        <v>99.86</v>
      </c>
      <c r="Z7" s="38">
        <v>100.01</v>
      </c>
      <c r="AA7" s="38">
        <v>100.04</v>
      </c>
      <c r="AB7" s="38">
        <v>100.02</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40.94</v>
      </c>
      <c r="BG7" s="38">
        <v>40.22</v>
      </c>
      <c r="BH7" s="38">
        <v>0</v>
      </c>
      <c r="BI7" s="38">
        <v>0</v>
      </c>
      <c r="BJ7" s="38">
        <v>0</v>
      </c>
      <c r="BK7" s="38">
        <v>392.19</v>
      </c>
      <c r="BL7" s="38">
        <v>248.44</v>
      </c>
      <c r="BM7" s="38">
        <v>244.85</v>
      </c>
      <c r="BN7" s="38">
        <v>296.89</v>
      </c>
      <c r="BO7" s="38">
        <v>270.57</v>
      </c>
      <c r="BP7" s="38">
        <v>307.23</v>
      </c>
      <c r="BQ7" s="38">
        <v>77.349999999999994</v>
      </c>
      <c r="BR7" s="38">
        <v>81.319999999999993</v>
      </c>
      <c r="BS7" s="38">
        <v>84.5</v>
      </c>
      <c r="BT7" s="38">
        <v>81.459999999999994</v>
      </c>
      <c r="BU7" s="38">
        <v>88.26</v>
      </c>
      <c r="BV7" s="38">
        <v>57.03</v>
      </c>
      <c r="BW7" s="38">
        <v>66.73</v>
      </c>
      <c r="BX7" s="38">
        <v>64.78</v>
      </c>
      <c r="BY7" s="38">
        <v>63.06</v>
      </c>
      <c r="BZ7" s="38">
        <v>62.5</v>
      </c>
      <c r="CA7" s="38">
        <v>59.98</v>
      </c>
      <c r="CB7" s="38">
        <v>314.42</v>
      </c>
      <c r="CC7" s="38">
        <v>300.70999999999998</v>
      </c>
      <c r="CD7" s="38">
        <v>290.95999999999998</v>
      </c>
      <c r="CE7" s="38">
        <v>302.95999999999998</v>
      </c>
      <c r="CF7" s="38">
        <v>282.66000000000003</v>
      </c>
      <c r="CG7" s="38">
        <v>283.73</v>
      </c>
      <c r="CH7" s="38">
        <v>241.29</v>
      </c>
      <c r="CI7" s="38">
        <v>250.21</v>
      </c>
      <c r="CJ7" s="38">
        <v>264.77</v>
      </c>
      <c r="CK7" s="38">
        <v>269.33</v>
      </c>
      <c r="CL7" s="38">
        <v>272.98</v>
      </c>
      <c r="CM7" s="38">
        <v>49.5</v>
      </c>
      <c r="CN7" s="38">
        <v>49.29</v>
      </c>
      <c r="CO7" s="38">
        <v>49.15</v>
      </c>
      <c r="CP7" s="38">
        <v>48.83</v>
      </c>
      <c r="CQ7" s="38">
        <v>48.59</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ous11066</cp:lastModifiedBy>
  <cp:lastPrinted>2021-01-19T06:23:14Z</cp:lastPrinted>
  <dcterms:created xsi:type="dcterms:W3CDTF">2020-12-04T03:15:14Z</dcterms:created>
  <dcterms:modified xsi:type="dcterms:W3CDTF">2021-01-19T06:51:04Z</dcterms:modified>
  <cp:category/>
</cp:coreProperties>
</file>