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7" i="9" l="1"/>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AM37" i="9"/>
  <c r="C37" i="9"/>
  <c r="CO36" i="9"/>
  <c r="BW36" i="9"/>
  <c r="C36" i="9"/>
  <c r="CO35" i="9"/>
  <c r="BW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l="1"/>
  <c r="AM36" i="9" s="1"/>
  <c r="BE34" i="9"/>
  <c r="BE35" i="9" s="1"/>
  <c r="BE36" i="9" s="1"/>
  <c r="BE37" i="9" s="1"/>
</calcChain>
</file>

<file path=xl/sharedStrings.xml><?xml version="1.0" encoding="utf-8"?>
<sst xmlns="http://schemas.openxmlformats.org/spreadsheetml/2006/main" count="1005" uniqueCount="557">
  <si>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</si>
  <si>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</si>
  <si>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</si>
  <si>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</si>
  <si>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</si>
  <si>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</si>
  <si>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</si>
  <si>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</si>
  <si>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</si>
  <si>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</si>
  <si>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</si>
  <si>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</si>
  <si>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</si>
  <si>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</si>
  <si>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</si>
  <si>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</si>
  <si>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</si>
  <si>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</si>
  <si>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</si>
  <si>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</si>
  <si>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</si>
  <si>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</si>
  <si>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</si>
  <si>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</si>
  <si>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</si>
  <si>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</si>
  <si>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</si>
  <si>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</si>
  <si>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</si>
  <si>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</si>
  <si>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</si>
  <si>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</si>
  <si>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</si>
  <si>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</si>
  <si>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</si>
  <si>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</si>
  <si>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</si>
  <si>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</si>
  <si>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</si>
  <si>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</si>
  <si>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</si>
  <si>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</si>
  <si>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</si>
  <si>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</si>
  <si>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</si>
  <si>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</si>
  <si>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</si>
  <si>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</si>
  <si>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</si>
  <si>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</si>
  <si>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</si>
  <si>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</si>
  <si>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</si>
  <si>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</si>
  <si>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</si>
  <si>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</si>
  <si>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</si>
  <si>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</si>
  <si>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</si>
  <si>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</si>
  <si>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</si>
  <si>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</si>
  <si>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</si>
  <si>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</si>
  <si>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</si>
  <si>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</si>
  <si>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</si>
  <si>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</si>
  <si>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</si>
  <si>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</si>
  <si>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</si>
  <si>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</si>
  <si>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</si>
  <si>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</si>
  <si>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</si>
  <si>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</si>
  <si>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</si>
  <si>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</si>
  <si>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</si>
  <si>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</si>
  <si>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</si>
  <si>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</si>
  <si>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奥州市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</si>
  <si>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</si>
  <si>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</si>
  <si>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</si>
  <si>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</si>
  <si>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</si>
  <si>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</si>
  <si>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</si>
  <si>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</si>
  <si>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</si>
  <si>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</si>
  <si>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</si>
  <si>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</si>
  <si>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</si>
  <si>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</si>
  <si>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</si>
  <si>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</si>
  <si>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</si>
  <si>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</si>
  <si>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</si>
  <si>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</si>
  <si>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</si>
  <si>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</si>
  <si>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</si>
  <si>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</si>
  <si>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</si>
  <si>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</si>
  <si>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</si>
  <si>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</si>
  <si>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</si>
  <si>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</si>
  <si>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</si>
  <si>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</si>
  <si>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</si>
  <si>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</si>
  <si>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</si>
  <si>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</si>
  <si>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</si>
  <si>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</si>
  <si>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</si>
  <si>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</si>
  <si>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</si>
  <si>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</si>
  <si>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</si>
  <si>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</si>
  <si>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</si>
  <si>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</si>
  <si>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</si>
  <si>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</si>
  <si>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</si>
  <si>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</si>
  <si>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</si>
  <si>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</si>
  <si>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</si>
  <si>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</si>
  <si>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</si>
  <si>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</si>
  <si>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</si>
  <si>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</si>
  <si>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</si>
  <si>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</si>
  <si>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</si>
  <si>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</si>
  <si>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</si>
  <si>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</si>
  <si>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</si>
  <si>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</si>
  <si>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</si>
  <si>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</si>
  <si>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</si>
  <si>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</si>
  <si>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</si>
  <si>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</si>
  <si>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</si>
  <si>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</si>
  <si>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</si>
  <si>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</si>
  <si>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</si>
  <si>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</si>
  <si>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</si>
  <si>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</si>
  <si>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</si>
  <si>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</si>
  <si>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</si>
  <si>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</si>
  <si>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</si>
  <si>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</si>
  <si>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</si>
  <si>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</si>
  <si>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</si>
  <si>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</si>
  <si>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</si>
  <si>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</si>
  <si>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</si>
  <si>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</si>
  <si>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</si>
  <si>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</si>
  <si>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</si>
  <si>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</si>
  <si>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</si>
  <si>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</si>
  <si>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</si>
  <si>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</si>
  <si>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</si>
  <si>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</si>
  <si>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</si>
  <si>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</si>
  <si>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</si>
  <si>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</si>
  <si>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</si>
  <si>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</si>
  <si>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</si>
  <si>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</si>
  <si>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岩手県奥州市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</si>
  <si>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</si>
  <si>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</si>
  <si>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</si>
  <si>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</si>
  <si>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</si>
  <si>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</si>
  <si>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</si>
  <si>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</si>
  <si>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</si>
  <si>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</si>
  <si>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</si>
  <si>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</si>
  <si>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</si>
  <si>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</si>
  <si>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</si>
  <si>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</si>
  <si>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</si>
  <si>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</si>
  <si>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</si>
  <si>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</si>
  <si>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</si>
  <si>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</si>
  <si>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</si>
  <si>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</si>
  <si>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</si>
  <si>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</si>
  <si>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</si>
  <si>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</si>
  <si>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</si>
  <si>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</si>
  <si>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</si>
  <si>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</si>
  <si>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</si>
  <si>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</si>
  <si>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</si>
  <si>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</si>
  <si>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</si>
  <si>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</si>
  <si>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</si>
  <si>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</si>
  <si>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</si>
  <si>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</si>
  <si>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</si>
  <si>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</si>
  <si>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</si>
  <si>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</si>
  <si>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</si>
  <si>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</si>
  <si>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</si>
  <si>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</si>
  <si>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</si>
  <si>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</si>
  <si>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</si>
  <si>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</si>
  <si>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</si>
  <si>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</si>
  <si>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</si>
  <si>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</si>
  <si>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</si>
  <si>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</si>
  <si>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</si>
  <si>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</si>
  <si>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</si>
  <si>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</si>
  <si>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</si>
  <si>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</si>
  <si>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</si>
  <si>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</si>
  <si>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</si>
  <si>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</si>
  <si>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</si>
  <si>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</si>
  <si>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</si>
  <si>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</si>
  <si>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</si>
  <si>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</si>
  <si>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</si>
  <si>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</si>
  <si>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</si>
  <si>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</si>
  <si>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</si>
  <si>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</si>
  <si>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</si>
  <si>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</si>
  <si>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</si>
  <si>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</si>
  <si>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</si>
  <si>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</si>
  <si>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</si>
  <si>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</si>
  <si>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</si>
  <si>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</si>
  <si>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</si>
  <si>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</si>
  <si>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</si>
  <si>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</si>
  <si>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</si>
  <si>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</si>
  <si>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</si>
  <si>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</si>
  <si>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</si>
  <si>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</si>
  <si>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</si>
  <si>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</si>
  <si>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</si>
  <si>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</si>
  <si>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</si>
  <si>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</si>
  <si>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</si>
  <si>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</si>
  <si>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</si>
  <si>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</si>
  <si>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</si>
  <si>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</si>
  <si>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</si>
  <si>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</si>
  <si>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</si>
  <si>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</si>
  <si>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</si>
  <si>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</si>
  <si>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</si>
  <si>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</si>
  <si>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</si>
  <si>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</si>
  <si>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</si>
  <si>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</si>
  <si>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</si>
  <si>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</si>
  <si>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</si>
  <si>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</si>
  <si>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</si>
  <si>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</si>
  <si>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</si>
  <si>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</si>
  <si>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</si>
  <si>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</si>
  <si>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</si>
  <si>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</si>
  <si>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</si>
  <si>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</si>
  <si>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</si>
  <si>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</si>
  <si>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</si>
  <si>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</si>
  <si>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</si>
  <si>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</si>
  <si>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</si>
  <si>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</si>
  <si>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岩手県奥州市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</si>
  <si>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</si>
  <si>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</si>
  <si>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</si>
  <si>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</si>
  <si>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</si>
  <si>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</si>
  <si>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</si>
  <si>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</si>
  <si>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</si>
  <si>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</si>
  <si>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</si>
  <si>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</si>
  <si>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</si>
  <si>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</si>
  <si>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</si>
  <si>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</si>
  <si>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</si>
  <si>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</si>
  <si>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</si>
  <si>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</si>
  <si>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</si>
  <si>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</si>
  <si>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</si>
  <si>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</si>
  <si>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</si>
  <si>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</si>
  <si>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</si>
  <si>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</si>
  <si>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</si>
  <si>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</si>
  <si>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</si>
  <si>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</si>
  <si>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</si>
  <si>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</si>
  <si>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</si>
  <si>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</si>
  <si>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</si>
  <si>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</si>
  <si>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</si>
  <si>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</si>
  <si>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</si>
  <si>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病院事業会計</t>
    <phoneticPr fontId="5"/>
  </si>
  <si>
    <t>国民宿舎等事業会計</t>
    <phoneticPr fontId="5"/>
  </si>
  <si>
    <t>簡易水道事業特別会計</t>
    <phoneticPr fontId="5"/>
  </si>
  <si>
    <t>法非適用企業</t>
    <phoneticPr fontId="5"/>
  </si>
  <si>
    <t>下水道事業特別会計</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</si>
  <si>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</si>
  <si>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</si>
  <si>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</si>
  <si>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</si>
  <si>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</si>
  <si>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</si>
  <si>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</si>
  <si>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</si>
  <si>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</si>
  <si>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</si>
  <si>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</si>
  <si>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</si>
  <si>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</si>
  <si>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</si>
  <si>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</si>
  <si>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</si>
  <si>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</si>
  <si>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</si>
  <si>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</si>
  <si>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</si>
  <si>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</si>
  <si>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</si>
  <si>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</si>
  <si>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</si>
  <si>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</si>
  <si>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</si>
  <si>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</si>
  <si>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</si>
  <si>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</si>
  <si>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</si>
  <si>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</si>
  <si>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</si>
  <si>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</si>
  <si>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</si>
  <si>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</si>
  <si>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</si>
  <si>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</si>
  <si>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</si>
  <si>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</si>
  <si>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</si>
  <si>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</si>
  <si>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</si>
  <si>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</si>
  <si>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</si>
  <si>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</si>
  <si>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</si>
  <si>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</si>
  <si>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</si>
  <si>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</si>
  <si>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</si>
  <si>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</si>
  <si>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</si>
  <si>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</si>
  <si>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</si>
  <si>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</si>
  <si>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</si>
  <si>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</si>
  <si>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</si>
  <si>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</si>
  <si>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</si>
  <si>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</si>
  <si>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</si>
  <si>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</si>
  <si>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</si>
  <si>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</si>
  <si>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</si>
  <si>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</si>
  <si>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</si>
  <si>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</si>
  <si>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</si>
  <si>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</si>
  <si>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</si>
  <si>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</si>
  <si>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</si>
  <si>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</si>
  <si>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</si>
  <si>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</si>
  <si>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</si>
  <si>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</si>
  <si>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</si>
  <si>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</si>
  <si>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</si>
  <si>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</si>
  <si>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</si>
  <si>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</si>
  <si>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</si>
  <si>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</si>
  <si>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</si>
  <si>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</si>
  <si>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</si>
  <si>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</si>
  <si>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</si>
  <si>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</si>
  <si>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</si>
  <si>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</si>
  <si>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</si>
  <si>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</si>
  <si>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</si>
  <si>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</si>
  <si>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</si>
  <si>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</si>
  <si>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</si>
  <si>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</si>
  <si>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</si>
  <si>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</si>
  <si>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</si>
  <si>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</si>
  <si>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</si>
  <si>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</si>
  <si>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</si>
  <si>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</si>
  <si>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</si>
  <si>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</si>
  <si>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</si>
  <si>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</si>
  <si>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</si>
  <si>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</si>
  <si>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</si>
  <si>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</si>
  <si>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</si>
  <si>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</si>
  <si>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</si>
  <si>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</si>
  <si>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</si>
  <si>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</si>
  <si>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</si>
  <si>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</si>
  <si>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</si>
  <si>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</si>
  <si>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</si>
  <si>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</si>
  <si>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</si>
  <si>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</si>
  <si>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</si>
  <si>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</si>
  <si>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</si>
  <si>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</si>
  <si>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病院事業会計</t>
  </si>
  <si>
    <t>水道事業会計</t>
  </si>
  <si>
    <t>国民健康保険特別会計（事業勘定）</t>
  </si>
  <si>
    <t>一般会計</t>
  </si>
  <si>
    <t>介護保険特別会計（保険事業勘定）</t>
  </si>
  <si>
    <t>国民宿舎等事業会計</t>
  </si>
  <si>
    <t>簡易水道事業特別会計</t>
  </si>
  <si>
    <t>介護保険特別会計（介護サービス事業勘定）</t>
  </si>
  <si>
    <t>その他会計（赤字）</t>
  </si>
  <si>
    <t>その他会計（黒字）</t>
  </si>
  <si>
    <t>奥州金ケ崎行政事務組合</t>
    <rPh sb="0" eb="2">
      <t>オウシュウ</t>
    </rPh>
    <rPh sb="2" eb="5">
      <t>カネガサキ</t>
    </rPh>
    <rPh sb="5" eb="7">
      <t>ギョウセイ</t>
    </rPh>
    <rPh sb="7" eb="9">
      <t>ジム</t>
    </rPh>
    <rPh sb="9" eb="11">
      <t>クミアイ</t>
    </rPh>
    <phoneticPr fontId="2"/>
  </si>
  <si>
    <t>岩手県総合事務組合</t>
    <rPh sb="0" eb="3">
      <t>イワテケン</t>
    </rPh>
    <rPh sb="3" eb="5">
      <t>ソウゴウ</t>
    </rPh>
    <rPh sb="5" eb="7">
      <t>ジム</t>
    </rPh>
    <rPh sb="7" eb="9">
      <t>クミアイ</t>
    </rPh>
    <phoneticPr fontId="2"/>
  </si>
  <si>
    <t>岩手県後期高齢者医療広域連合</t>
    <rPh sb="0" eb="3">
      <t>イワテケン</t>
    </rPh>
    <rPh sb="3" eb="5">
      <t>コウキ</t>
    </rPh>
    <rPh sb="5" eb="8">
      <t>コウレイシャ</t>
    </rPh>
    <rPh sb="8" eb="10">
      <t>イリョウ</t>
    </rPh>
    <rPh sb="10" eb="12">
      <t>コウイキ</t>
    </rPh>
    <rPh sb="12" eb="14">
      <t>レンゴウ</t>
    </rPh>
    <phoneticPr fontId="2"/>
  </si>
  <si>
    <t>岩手県競馬組合</t>
    <rPh sb="0" eb="3">
      <t>イワテケン</t>
    </rPh>
    <rPh sb="3" eb="5">
      <t>ケイバ</t>
    </rPh>
    <rPh sb="5" eb="7">
      <t>クミアイ</t>
    </rPh>
    <phoneticPr fontId="2"/>
  </si>
  <si>
    <t>奥州市文化振興財団</t>
    <rPh sb="0" eb="3">
      <t>オウシュウシ</t>
    </rPh>
    <rPh sb="3" eb="5">
      <t>ブンカ</t>
    </rPh>
    <rPh sb="5" eb="7">
      <t>シンコウ</t>
    </rPh>
    <rPh sb="7" eb="9">
      <t>ザイダン</t>
    </rPh>
    <phoneticPr fontId="2"/>
  </si>
  <si>
    <t>胆江農業管理センター</t>
    <rPh sb="0" eb="2">
      <t>タンコウ</t>
    </rPh>
    <rPh sb="2" eb="4">
      <t>ノウギョウ</t>
    </rPh>
    <rPh sb="4" eb="6">
      <t>カンリ</t>
    </rPh>
    <phoneticPr fontId="2"/>
  </si>
  <si>
    <t>江刺開発振興</t>
    <rPh sb="0" eb="2">
      <t>エサシ</t>
    </rPh>
    <rPh sb="2" eb="4">
      <t>カイハツ</t>
    </rPh>
    <rPh sb="4" eb="6">
      <t>シンコウ</t>
    </rPh>
    <phoneticPr fontId="2"/>
  </si>
  <si>
    <t>江刺畜産公社</t>
    <rPh sb="0" eb="2">
      <t>エサシ</t>
    </rPh>
    <rPh sb="2" eb="4">
      <t>チクサン</t>
    </rPh>
    <rPh sb="4" eb="6">
      <t>コウシャ</t>
    </rPh>
    <phoneticPr fontId="2"/>
  </si>
  <si>
    <t>胆沢農業振興公社</t>
    <rPh sb="0" eb="2">
      <t>イサワ</t>
    </rPh>
    <rPh sb="2" eb="4">
      <t>ノウギョウ</t>
    </rPh>
    <rPh sb="4" eb="6">
      <t>シンコウ</t>
    </rPh>
    <rPh sb="6" eb="8">
      <t>コウシャ</t>
    </rPh>
    <phoneticPr fontId="2"/>
  </si>
  <si>
    <t>ひめかゆ</t>
    <phoneticPr fontId="2"/>
  </si>
  <si>
    <t>水沢クロス開発</t>
    <rPh sb="0" eb="2">
      <t>ミズサワ</t>
    </rPh>
    <rPh sb="5" eb="7">
      <t>カイハツ</t>
    </rPh>
    <phoneticPr fontId="2"/>
  </si>
  <si>
    <t>まちづくり奥州</t>
    <rPh sb="5" eb="7">
      <t>オウシュウ</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</si>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</sst>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57996</c:v>
                </c:pt>
                <c:pt idx="1">
                  <c:v>64620</c:v>
                </c:pt>
                <c:pt idx="2">
                  <c:v>64287</c:v>
                </c:pt>
                <c:pt idx="3">
                  <c:v>64346</c:v>
                </c:pt>
                <c:pt idx="4">
                  <c:v>65942</c:v>
                </c:pt>
              </c:numCache>
            </c:numRef>
          </c:val>
          <c:smooth val="0"/>
          <c:extLst xmlns:c16r2="http://schemas.microsoft.com/office/drawing/2015/06/chart">
            <c:ext xmlns:c16="http://schemas.microsoft.com/office/drawing/2014/chart" uri="{C3380CC4-5D6E-409C-BE32-E72D297353CC}">
              <c16:uniqueId val="{00000000-6FBD-49A7-B57C-8AFDBDC6D8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51292</c:v>
                </c:pt>
                <c:pt idx="1">
                  <c:v>68949</c:v>
                </c:pt>
                <c:pt idx="2">
                  <c:v>50780</c:v>
                </c:pt>
                <c:pt idx="3">
                  <c:v>63331</c:v>
                </c:pt>
                <c:pt idx="4">
                  <c:v>59099</c:v>
                </c:pt>
              </c:numCache>
            </c:numRef>
          </c:val>
          <c:smooth val="0"/>
          <c:extLst xmlns:c16r2="http://schemas.microsoft.com/office/drawing/2015/06/chart">
            <c:ext xmlns:c16="http://schemas.microsoft.com/office/drawing/2014/chart" uri="{C3380CC4-5D6E-409C-BE32-E72D297353CC}">
              <c16:uniqueId val="{00000001-6FBD-49A7-B57C-8AFDBDC6D8CB}"/>
            </c:ext>
          </c:extLst>
        </c:ser>
        <c:dLbls>
          <c:showLegendKey val="0"/>
          <c:showVal val="0"/>
          <c:showCatName val="0"/>
          <c:showSerName val="0"/>
          <c:showPercent val="0"/>
          <c:showBubbleSize val="0"/>
        </c:dLbls>
        <c:marker val="1"/>
        <c:smooth val="0"/>
        <c:axId val="170308736"/>
        <c:axId val="170310656"/>
      </c:lineChart>
      <c:catAx>
        <c:axId val="170308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310656"/>
        <c:crosses val="autoZero"/>
        <c:auto val="1"/>
        <c:lblAlgn val="ctr"/>
        <c:lblOffset val="100"/>
        <c:tickLblSkip val="1"/>
        <c:tickMarkSkip val="1"/>
        <c:noMultiLvlLbl val="0"/>
      </c:catAx>
      <c:valAx>
        <c:axId val="1703106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308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1.9</c:v>
                </c:pt>
                <c:pt idx="1">
                  <c:v>0.54</c:v>
                </c:pt>
                <c:pt idx="2">
                  <c:v>1.26</c:v>
                </c:pt>
                <c:pt idx="3">
                  <c:v>1.0900000000000001</c:v>
                </c:pt>
                <c:pt idx="4">
                  <c:v>1.2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15.58</c:v>
                </c:pt>
                <c:pt idx="1">
                  <c:v>17.63</c:v>
                </c:pt>
                <c:pt idx="2">
                  <c:v>21.58</c:v>
                </c:pt>
                <c:pt idx="3">
                  <c:v>25.19</c:v>
                </c:pt>
                <c:pt idx="4">
                  <c:v>25.83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1427328"/>
        <c:axId val="171429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4.2</c:v>
                </c:pt>
                <c:pt idx="1">
                  <c:v>2.0699999999999998</c:v>
                </c:pt>
                <c:pt idx="2">
                  <c:v>7.21</c:v>
                </c:pt>
                <c:pt idx="3">
                  <c:v>3.54</c:v>
                </c:pt>
                <c:pt idx="4">
                  <c:v>0.37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1427328"/>
        <c:axId val="171429248"/>
      </c:lineChart>
      <c:catAx>
        <c:axId val="17142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1429248"/>
        <c:crosses val="autoZero"/>
        <c:auto val="1"/>
        <c:lblAlgn val="ctr"/>
        <c:lblOffset val="100"/>
        <c:tickLblSkip val="1"/>
        <c:tickMarkSkip val="1"/>
        <c:noMultiLvlLbl val="0"/>
      </c:catAx>
      <c:valAx>
        <c:axId val="171429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42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1.1299999999999999</c:v>
                </c:pt>
                <c:pt idx="2">
                  <c:v>#N/A</c:v>
                </c:pt>
                <c:pt idx="3">
                  <c:v>2.36</c:v>
                </c:pt>
                <c:pt idx="4">
                  <c:v>#N/A</c:v>
                </c:pt>
                <c:pt idx="5">
                  <c:v>3.15</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0.17</c:v>
                </c:pt>
                <c:pt idx="2">
                  <c:v>#N/A</c:v>
                </c:pt>
                <c:pt idx="3">
                  <c:v>0.2</c:v>
                </c:pt>
                <c:pt idx="4">
                  <c:v>#N/A</c:v>
                </c:pt>
                <c:pt idx="5">
                  <c:v>0.17</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国民宿舎等事業会計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0.24</c:v>
                </c:pt>
                <c:pt idx="2">
                  <c:v>#N/A</c:v>
                </c:pt>
                <c:pt idx="3">
                  <c:v>0.19</c:v>
                </c:pt>
                <c:pt idx="4">
                  <c:v>#N/A</c:v>
                </c:pt>
                <c:pt idx="5">
                  <c:v>0.16</c:v>
                </c:pt>
                <c:pt idx="6">
                  <c:v>#N/A</c:v>
                </c:pt>
                <c:pt idx="7">
                  <c:v>0.09</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0.04</c:v>
                </c:pt>
                <c:pt idx="4">
                  <c:v>#N/A</c:v>
                </c:pt>
                <c:pt idx="5">
                  <c:v>0.05</c:v>
                </c:pt>
                <c:pt idx="6">
                  <c:v>#N/A</c:v>
                </c:pt>
                <c:pt idx="7">
                  <c:v>0</c:v>
                </c:pt>
                <c:pt idx="8">
                  <c:v>#N/A</c:v>
                </c:pt>
                <c:pt idx="9">
                  <c:v>0.45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1.89</c:v>
                </c:pt>
                <c:pt idx="2">
                  <c:v>#N/A</c:v>
                </c:pt>
                <c:pt idx="3">
                  <c:v>0.54</c:v>
                </c:pt>
                <c:pt idx="4">
                  <c:v>#N/A</c:v>
                </c:pt>
                <c:pt idx="5">
                  <c:v>1.26</c:v>
                </c:pt>
                <c:pt idx="6">
                  <c:v>#N/A</c:v>
                </c:pt>
                <c:pt idx="7">
                  <c:v>1.0900000000000001</c:v>
                </c:pt>
                <c:pt idx="8">
                  <c:v>#N/A</c:v>
                </c:pt>
                <c:pt idx="9">
                  <c:v>1.19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1.1599999999999999</c:v>
                </c:pt>
                <c:pt idx="2">
                  <c:v>#N/A</c:v>
                </c:pt>
                <c:pt idx="3">
                  <c:v>1.67</c:v>
                </c:pt>
                <c:pt idx="4">
                  <c:v>#N/A</c:v>
                </c:pt>
                <c:pt idx="5">
                  <c:v>1.8</c:v>
                </c:pt>
                <c:pt idx="6">
                  <c:v>#N/A</c:v>
                </c:pt>
                <c:pt idx="7">
                  <c:v>1.37</c:v>
                </c:pt>
                <c:pt idx="8">
                  <c:v>#N/A</c:v>
                </c:pt>
                <c:pt idx="9">
                  <c:v>1.41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4.45</c:v>
                </c:pt>
                <c:pt idx="2">
                  <c:v>#N/A</c:v>
                </c:pt>
                <c:pt idx="3">
                  <c:v>4.66</c:v>
                </c:pt>
                <c:pt idx="4">
                  <c:v>#N/A</c:v>
                </c:pt>
                <c:pt idx="5">
                  <c:v>5.0999999999999996</c:v>
                </c:pt>
                <c:pt idx="6">
                  <c:v>#N/A</c:v>
                </c:pt>
                <c:pt idx="7">
                  <c:v>4.8</c:v>
                </c:pt>
                <c:pt idx="8">
                  <c:v>#N/A</c:v>
                </c:pt>
                <c:pt idx="9">
                  <c:v>5.69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6.17</c:v>
                </c:pt>
                <c:pt idx="8">
                  <c:v>#N/A</c:v>
                </c:pt>
                <c:pt idx="9">
                  <c:v>6.83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50321920"/>
        <c:axId val="250323712"/>
      </c:barChart>
      <c:catAx>
        <c:axId val="25032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323712"/>
        <c:crosses val="autoZero"/>
        <c:auto val="1"/>
        <c:lblAlgn val="ctr"/>
        <c:lblOffset val="100"/>
        <c:tickLblSkip val="1"/>
        <c:tickMarkSkip val="1"/>
        <c:noMultiLvlLbl val="0"/>
      </c:catAx>
      <c:valAx>
        <c:axId val="250323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321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6498</c:v>
                </c:pt>
                <c:pt idx="5">
                  <c:v>6564</c:v>
                </c:pt>
                <c:pt idx="8">
                  <c:v>6694</c:v>
                </c:pt>
                <c:pt idx="11">
                  <c:v>6698</c:v>
                </c:pt>
                <c:pt idx="14">
                  <c:v>6834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2</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442</c:v>
                </c:pt>
                <c:pt idx="3">
                  <c:v>418</c:v>
                </c:pt>
                <c:pt idx="6">
                  <c:v>405</c:v>
                </c:pt>
                <c:pt idx="9">
                  <c:v>398</c:v>
                </c:pt>
                <c:pt idx="12">
                  <c:v>215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247</c:v>
                </c:pt>
                <c:pt idx="3">
                  <c:v>93</c:v>
                </c:pt>
                <c:pt idx="6">
                  <c:v>32</c:v>
                </c:pt>
                <c:pt idx="9">
                  <c:v>38</c:v>
                </c:pt>
                <c:pt idx="12">
                  <c:v>101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2691</c:v>
                </c:pt>
                <c:pt idx="3">
                  <c:v>2699</c:v>
                </c:pt>
                <c:pt idx="6">
                  <c:v>2731</c:v>
                </c:pt>
                <c:pt idx="9">
                  <c:v>2767</c:v>
                </c:pt>
                <c:pt idx="12">
                  <c:v>2576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8301</c:v>
                </c:pt>
                <c:pt idx="3">
                  <c:v>8368</c:v>
                </c:pt>
                <c:pt idx="6">
                  <c:v>8318</c:v>
                </c:pt>
                <c:pt idx="9">
                  <c:v>8122</c:v>
                </c:pt>
                <c:pt idx="12">
                  <c:v>8461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55424768"/>
        <c:axId val="255426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5184</c:v>
                </c:pt>
                <c:pt idx="2">
                  <c:v>#N/A</c:v>
                </c:pt>
                <c:pt idx="3">
                  <c:v>#N/A</c:v>
                </c:pt>
                <c:pt idx="4">
                  <c:v>5014</c:v>
                </c:pt>
                <c:pt idx="5">
                  <c:v>#N/A</c:v>
                </c:pt>
                <c:pt idx="6">
                  <c:v>#N/A</c:v>
                </c:pt>
                <c:pt idx="7">
                  <c:v>4792</c:v>
                </c:pt>
                <c:pt idx="8">
                  <c:v>#N/A</c:v>
                </c:pt>
                <c:pt idx="9">
                  <c:v>#N/A</c:v>
                </c:pt>
                <c:pt idx="10">
                  <c:v>4627</c:v>
                </c:pt>
                <c:pt idx="11">
                  <c:v>#N/A</c:v>
                </c:pt>
                <c:pt idx="12">
                  <c:v>#N/A</c:v>
                </c:pt>
                <c:pt idx="13">
                  <c:v>4521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55424768"/>
        <c:axId val="255426944"/>
      </c:lineChart>
      <c:catAx>
        <c:axId val="25542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5426944"/>
        <c:crosses val="autoZero"/>
        <c:auto val="1"/>
        <c:lblAlgn val="ctr"/>
        <c:lblOffset val="100"/>
        <c:tickLblSkip val="1"/>
        <c:tickMarkSkip val="1"/>
        <c:noMultiLvlLbl val="0"/>
      </c:catAx>
      <c:valAx>
        <c:axId val="25542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42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74202</c:v>
                </c:pt>
                <c:pt idx="5">
                  <c:v>75251</c:v>
                </c:pt>
                <c:pt idx="8">
                  <c:v>75082</c:v>
                </c:pt>
                <c:pt idx="11">
                  <c:v>73703</c:v>
                </c:pt>
                <c:pt idx="14">
                  <c:v>72877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837</c:v>
                </c:pt>
                <c:pt idx="5">
                  <c:v>640</c:v>
                </c:pt>
                <c:pt idx="8">
                  <c:v>323</c:v>
                </c:pt>
                <c:pt idx="11">
                  <c:v>309</c:v>
                </c:pt>
                <c:pt idx="14">
                  <c:v>410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12122</c:v>
                </c:pt>
                <c:pt idx="5">
                  <c:v>12952</c:v>
                </c:pt>
                <c:pt idx="8">
                  <c:v>13836</c:v>
                </c:pt>
                <c:pt idx="11">
                  <c:v>16071</c:v>
                </c:pt>
                <c:pt idx="14">
                  <c:v>16413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8498</c:v>
                </c:pt>
                <c:pt idx="3">
                  <c:v>7985</c:v>
                </c:pt>
                <c:pt idx="6">
                  <c:v>7190</c:v>
                </c:pt>
                <c:pt idx="9">
                  <c:v>6532</c:v>
                </c:pt>
                <c:pt idx="12">
                  <c:v>6491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228</c:v>
                </c:pt>
                <c:pt idx="3">
                  <c:v>161</c:v>
                </c:pt>
                <c:pt idx="6">
                  <c:v>148</c:v>
                </c:pt>
                <c:pt idx="9">
                  <c:v>847</c:v>
                </c:pt>
                <c:pt idx="12">
                  <c:v>844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42405</c:v>
                </c:pt>
                <c:pt idx="3">
                  <c:v>41514</c:v>
                </c:pt>
                <c:pt idx="6">
                  <c:v>40423</c:v>
                </c:pt>
                <c:pt idx="9">
                  <c:v>38682</c:v>
                </c:pt>
                <c:pt idx="12">
                  <c:v>36280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1239</c:v>
                </c:pt>
                <c:pt idx="3">
                  <c:v>975</c:v>
                </c:pt>
                <c:pt idx="6">
                  <c:v>697</c:v>
                </c:pt>
                <c:pt idx="9">
                  <c:v>411</c:v>
                </c:pt>
                <c:pt idx="12">
                  <c:v>288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84778</c:v>
                </c:pt>
                <c:pt idx="3">
                  <c:v>83957</c:v>
                </c:pt>
                <c:pt idx="6">
                  <c:v>80513</c:v>
                </c:pt>
                <c:pt idx="9">
                  <c:v>79560</c:v>
                </c:pt>
                <c:pt idx="12">
                  <c:v>77888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1472000"/>
        <c:axId val="171473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49987</c:v>
                </c:pt>
                <c:pt idx="2">
                  <c:v>#N/A</c:v>
                </c:pt>
                <c:pt idx="3">
                  <c:v>#N/A</c:v>
                </c:pt>
                <c:pt idx="4">
                  <c:v>45748</c:v>
                </c:pt>
                <c:pt idx="5">
                  <c:v>#N/A</c:v>
                </c:pt>
                <c:pt idx="6">
                  <c:v>#N/A</c:v>
                </c:pt>
                <c:pt idx="7">
                  <c:v>39729</c:v>
                </c:pt>
                <c:pt idx="8">
                  <c:v>#N/A</c:v>
                </c:pt>
                <c:pt idx="9">
                  <c:v>#N/A</c:v>
                </c:pt>
                <c:pt idx="10">
                  <c:v>35949</c:v>
                </c:pt>
                <c:pt idx="11">
                  <c:v>#N/A</c:v>
                </c:pt>
                <c:pt idx="12">
                  <c:v>#N/A</c:v>
                </c:pt>
                <c:pt idx="13">
                  <c:v>32091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1472000"/>
        <c:axId val="171473920"/>
      </c:lineChart>
      <c:catAx>
        <c:axId val="17147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1473920"/>
        <c:crosses val="autoZero"/>
        <c:auto val="1"/>
        <c:lblAlgn val="ctr"/>
        <c:lblOffset val="100"/>
        <c:tickLblSkip val="1"/>
        <c:tickMarkSkip val="1"/>
        <c:noMultiLvlLbl val="0"/>
      </c:catAx>
      <c:valAx>
        <c:axId val="171473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47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岩手県奥州市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120,099
119,595
993.30
60,156,174
59,626,218
425,883
35,557,063
77,887,809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16.0
111.4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年度の当市財政力指数は前年度</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に比べ</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0.01</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増となった</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が、類似団体</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の伸び率に比べ</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、数値</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は低い値に留まっている</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a:t>
          </a:r>
          <a:endParaRPr lang="ja-JP" altLang="ja-JP" sz="1000">
            <a:effectLst/>
            <a:latin typeface="ＭＳ 明朝" panose="02020609040205080304" pitchFamily="17" charset="-128"/>
            <a:ea typeface="ＭＳ 明朝" panose="02020609040205080304" pitchFamily="17" charset="-128"/>
          </a:endParaRPr>
        </a:p>
        <a:p>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　当市の主な内容として、</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分子</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となる基準財政収入額は、景気回復基調による市税の増などにより</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238</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百万円増となっている。</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分母</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となる基準財政需要額は、前年度と比較し</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起債</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償還</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の据え置き期間なしでの借入による</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増により公債費が</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340</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百万円増とな</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ったこと</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など</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により</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、基準財政需要額が</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544</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百万円の</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増</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となっている。</a:t>
          </a:r>
          <a:endParaRPr lang="ja-JP" altLang="ja-JP" sz="1000">
            <a:effectLst/>
            <a:latin typeface="ＭＳ 明朝" panose="02020609040205080304" pitchFamily="17" charset="-128"/>
            <a:ea typeface="ＭＳ 明朝" panose="02020609040205080304" pitchFamily="17" charset="-128"/>
          </a:endParaRPr>
        </a:p>
        <a:p>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年度から</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の</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交付税合併特例措置の逓減によ</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る</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財政</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への影響</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が見込まれることから、事務事業・公の施設の見直しなど行財政改革を推進し、市役所のダウンサイジングに取り組んでいく。</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166007</xdr:rowOff>
    </xdr:to>
    <xdr:cxnSp macro="">
      <xdr:nvCxnSpPr>
        <xdr:cNvPr id="65" name="直線コネクタ 64"/>
        <xdr:cNvCxnSpPr/>
      </xdr:nvCxnSpPr>
      <xdr:spPr>
        <a:xfrm flipV="1">
          <a:off x="4953000" y="63300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138084</xdr:rowOff>
    </xdr:from>
    <xdr:ext cx="762000" cy="259045"/>
    <xdr:sp macro="" textlink="">
      <xdr:nvSpPr>
        <xdr:cNvPr id="66" name="財政力最小値テキスト"/>
        <xdr:cNvSpPr txBox="1"/>
      </xdr:nvSpPr>
      <xdr:spPr>
        <a:xfrm>
          <a:off x="5041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166007</xdr:rowOff>
    </xdr:from>
    <xdr:to>
      <xdr:col>7</xdr:col>
      <xdr:colOff>241300</xdr:colOff>
      <xdr:row>45</xdr:row>
      <xdr:rowOff>166007</xdr:rowOff>
    </xdr:to>
    <xdr:cxnSp macro="">
      <xdr:nvCxnSpPr>
        <xdr:cNvPr id="67" name="直線コネクタ 66"/>
        <xdr:cNvCxnSpPr/>
      </xdr:nvCxnSpPr>
      <xdr:spPr>
        <a:xfrm>
          <a:off x="4864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97065</xdr:rowOff>
    </xdr:from>
    <xdr:to>
      <xdr:col>7</xdr:col>
      <xdr:colOff>152400</xdr:colOff>
      <xdr:row>45</xdr:row>
      <xdr:rowOff>114300</xdr:rowOff>
    </xdr:to>
    <xdr:cxnSp macro="">
      <xdr:nvCxnSpPr>
        <xdr:cNvPr id="70" name="直線コネクタ 69"/>
        <xdr:cNvCxnSpPr/>
      </xdr:nvCxnSpPr>
      <xdr:spPr>
        <a:xfrm flipV="1">
          <a:off x="4114800" y="78123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78212</xdr:rowOff>
    </xdr:from>
    <xdr:ext cx="762000" cy="259045"/>
    <xdr:sp macro="" textlink="">
      <xdr:nvSpPr>
        <xdr:cNvPr id="71" name="財政力平均値テキスト"/>
        <xdr:cNvSpPr txBox="1"/>
      </xdr:nvSpPr>
      <xdr:spPr>
        <a:xfrm>
          <a:off x="5041900" y="727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72" name="フローチャート : 判断 71"/>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114300</xdr:rowOff>
    </xdr:from>
    <xdr:to>
      <xdr:col>6</xdr:col>
      <xdr:colOff>0</xdr:colOff>
      <xdr:row>45</xdr:row>
      <xdr:rowOff>114300</xdr:rowOff>
    </xdr:to>
    <xdr:cxnSp macro="">
      <xdr:nvCxnSpPr>
        <xdr:cNvPr id="73" name="直線コネクタ 72"/>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79828</xdr:rowOff>
    </xdr:from>
    <xdr:to>
      <xdr:col>6</xdr:col>
      <xdr:colOff>50800</xdr:colOff>
      <xdr:row>45</xdr:row>
      <xdr:rowOff>9978</xdr:rowOff>
    </xdr:to>
    <xdr:sp macro="" textlink="">
      <xdr:nvSpPr>
        <xdr:cNvPr id="74" name="フローチャート : 判断 73"/>
        <xdr:cNvSpPr/>
      </xdr:nvSpPr>
      <xdr:spPr>
        <a:xfrm>
          <a:off x="4064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20155</xdr:rowOff>
    </xdr:from>
    <xdr:ext cx="736600" cy="259045"/>
    <xdr:sp macro="" textlink="">
      <xdr:nvSpPr>
        <xdr:cNvPr id="75" name="テキスト ボックス 74"/>
        <xdr:cNvSpPr txBox="1"/>
      </xdr:nvSpPr>
      <xdr:spPr>
        <a:xfrm>
          <a:off x="3733800" y="739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0.50</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114300</xdr:rowOff>
    </xdr:from>
    <xdr:to>
      <xdr:col>4</xdr:col>
      <xdr:colOff>482600</xdr:colOff>
      <xdr:row>45</xdr:row>
      <xdr:rowOff>131535</xdr:rowOff>
    </xdr:to>
    <xdr:cxnSp macro="">
      <xdr:nvCxnSpPr>
        <xdr:cNvPr id="76" name="直線コネクタ 75"/>
        <xdr:cNvCxnSpPr/>
      </xdr:nvCxnSpPr>
      <xdr:spPr>
        <a:xfrm flipV="1">
          <a:off x="2336800" y="78295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60778</xdr:rowOff>
    </xdr:from>
    <xdr:to>
      <xdr:col>4</xdr:col>
      <xdr:colOff>533400</xdr:colOff>
      <xdr:row>42</xdr:row>
      <xdr:rowOff>162378</xdr:rowOff>
    </xdr:to>
    <xdr:sp macro="" textlink="">
      <xdr:nvSpPr>
        <xdr:cNvPr id="77" name="フローチャート : 判断 76"/>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1105</xdr:rowOff>
    </xdr:from>
    <xdr:ext cx="762000" cy="259045"/>
    <xdr:sp macro="" textlink="">
      <xdr:nvSpPr>
        <xdr:cNvPr id="78" name="テキスト ボックス 77"/>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131535</xdr:rowOff>
    </xdr:from>
    <xdr:to>
      <xdr:col>3</xdr:col>
      <xdr:colOff>279400</xdr:colOff>
      <xdr:row>45</xdr:row>
      <xdr:rowOff>148772</xdr:rowOff>
    </xdr:to>
    <xdr:cxnSp macro="">
      <xdr:nvCxnSpPr>
        <xdr:cNvPr id="79" name="直線コネクタ 78"/>
        <xdr:cNvCxnSpPr/>
      </xdr:nvCxnSpPr>
      <xdr:spPr>
        <a:xfrm flipV="1">
          <a:off x="1447800" y="78467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1105</xdr:rowOff>
    </xdr:from>
    <xdr:ext cx="762000" cy="259045"/>
    <xdr:sp macro="" textlink="">
      <xdr:nvSpPr>
        <xdr:cNvPr id="81" name="テキスト ボックス 80"/>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46265</xdr:rowOff>
    </xdr:from>
    <xdr:to>
      <xdr:col>7</xdr:col>
      <xdr:colOff>203200</xdr:colOff>
      <xdr:row>45</xdr:row>
      <xdr:rowOff>147865</xdr:rowOff>
    </xdr:to>
    <xdr:sp macro="" textlink="">
      <xdr:nvSpPr>
        <xdr:cNvPr id="89" name="円/楕円 88"/>
        <xdr:cNvSpPr/>
      </xdr:nvSpPr>
      <xdr:spPr>
        <a:xfrm>
          <a:off x="49022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113592</xdr:rowOff>
    </xdr:from>
    <xdr:ext cx="762000" cy="259045"/>
    <xdr:sp macro="" textlink="">
      <xdr:nvSpPr>
        <xdr:cNvPr id="90" name="財政力該当値テキスト"/>
        <xdr:cNvSpPr txBox="1"/>
      </xdr:nvSpPr>
      <xdr:spPr>
        <a:xfrm>
          <a:off x="5041900" y="765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63500</xdr:rowOff>
    </xdr:from>
    <xdr:to>
      <xdr:col>6</xdr:col>
      <xdr:colOff>50800</xdr:colOff>
      <xdr:row>45</xdr:row>
      <xdr:rowOff>165100</xdr:rowOff>
    </xdr:to>
    <xdr:sp macro="" textlink="">
      <xdr:nvSpPr>
        <xdr:cNvPr id="91" name="円/楕円 90"/>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149877</xdr:rowOff>
    </xdr:from>
    <xdr:ext cx="736600" cy="259045"/>
    <xdr:sp macro="" textlink="">
      <xdr:nvSpPr>
        <xdr:cNvPr id="92" name="テキスト ボックス 91"/>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63500</xdr:rowOff>
    </xdr:from>
    <xdr:to>
      <xdr:col>4</xdr:col>
      <xdr:colOff>533400</xdr:colOff>
      <xdr:row>45</xdr:row>
      <xdr:rowOff>165100</xdr:rowOff>
    </xdr:to>
    <xdr:sp macro="" textlink="">
      <xdr:nvSpPr>
        <xdr:cNvPr id="93" name="円/楕円 92"/>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149877</xdr:rowOff>
    </xdr:from>
    <xdr:ext cx="762000" cy="259045"/>
    <xdr:sp macro="" textlink="">
      <xdr:nvSpPr>
        <xdr:cNvPr id="94" name="テキスト ボックス 93"/>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80735</xdr:rowOff>
    </xdr:from>
    <xdr:to>
      <xdr:col>3</xdr:col>
      <xdr:colOff>330200</xdr:colOff>
      <xdr:row>46</xdr:row>
      <xdr:rowOff>10885</xdr:rowOff>
    </xdr:to>
    <xdr:sp macro="" textlink="">
      <xdr:nvSpPr>
        <xdr:cNvPr id="95" name="円/楕円 94"/>
        <xdr:cNvSpPr/>
      </xdr:nvSpPr>
      <xdr:spPr>
        <a:xfrm>
          <a:off x="2286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167112</xdr:rowOff>
    </xdr:from>
    <xdr:ext cx="762000" cy="259045"/>
    <xdr:sp macro="" textlink="">
      <xdr:nvSpPr>
        <xdr:cNvPr id="96" name="テキスト ボックス 95"/>
        <xdr:cNvSpPr txBox="1"/>
      </xdr:nvSpPr>
      <xdr:spPr>
        <a:xfrm>
          <a:off x="1955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97972</xdr:rowOff>
    </xdr:from>
    <xdr:to>
      <xdr:col>2</xdr:col>
      <xdr:colOff>127000</xdr:colOff>
      <xdr:row>46</xdr:row>
      <xdr:rowOff>28122</xdr:rowOff>
    </xdr:to>
    <xdr:sp macro="" textlink="">
      <xdr:nvSpPr>
        <xdr:cNvPr id="97" name="円/楕円 96"/>
        <xdr:cNvSpPr/>
      </xdr:nvSpPr>
      <xdr:spPr>
        <a:xfrm>
          <a:off x="1397000" y="78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46</xdr:row>
      <xdr:rowOff>12899</xdr:rowOff>
    </xdr:from>
    <xdr:ext cx="762000" cy="259045"/>
    <xdr:sp macro="" textlink="">
      <xdr:nvSpPr>
        <xdr:cNvPr id="98" name="テキスト ボックス 97"/>
        <xdr:cNvSpPr txBox="1"/>
      </xdr:nvSpPr>
      <xdr:spPr>
        <a:xfrm>
          <a:off x="1066800" y="789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年度の経常収支比率は、地方税が</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311</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百万円の増となった</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ものの、</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普通交付税が</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258</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百万円</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の減、各種交付金が</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283</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百万円の</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減となった</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こ</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となどから、歳入の経常一般財源が</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465</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百万円の</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、扶助費、</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公債費</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の増などにより、歳出の経常一般財源</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は</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930</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百万円の増となり、経常収支比率が</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3.4</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増加した。</a:t>
          </a:r>
          <a:endParaRPr lang="ja-JP" altLang="ja-JP" sz="1000">
            <a:effectLst/>
            <a:latin typeface="ＭＳ 明朝" panose="02020609040205080304" pitchFamily="17" charset="-128"/>
            <a:ea typeface="ＭＳ 明朝" panose="02020609040205080304" pitchFamily="17" charset="-128"/>
          </a:endParaRPr>
        </a:p>
        <a:p>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  主な要因としては、扶助費が</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年金生活者等支援臨時福祉給付費</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の増などで</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861</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百万円の増、</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公債費が起債償還の据え置き期間なしでの借入による増</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などにより</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340</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百万円の増などが挙げられる。</a:t>
          </a:r>
          <a:endParaRPr lang="ja-JP" altLang="ja-JP" sz="1000">
            <a:effectLst/>
            <a:latin typeface="ＭＳ 明朝" panose="02020609040205080304" pitchFamily="17" charset="-128"/>
            <a:ea typeface="ＭＳ 明朝" panose="02020609040205080304" pitchFamily="17" charset="-128"/>
          </a:endParaRPr>
        </a:p>
        <a:p>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   前年度と同程度で推移しているものの、類似団体と比較して、依然として高い数値であることから、さらなる経費の節減に努めるとともに、今後も旧土地開発公社所有宅地等の売却を進め、第三セクター等改革推進債の早期繰上償還を行っていく必要がある。</a:t>
          </a:r>
          <a:endParaRPr lang="ja-JP" altLang="ja-JP" sz="1000">
            <a:effectLst/>
            <a:latin typeface="ＭＳ 明朝" panose="02020609040205080304" pitchFamily="17" charset="-128"/>
            <a:ea typeface="ＭＳ 明朝" panose="02020609040205080304" pitchFamily="17" charset="-128"/>
          </a:endParaRPr>
        </a:p>
        <a:p>
          <a:endParaRPr kumimoji="1" lang="ja-JP" altLang="en-US" sz="1000">
            <a:latin typeface="ＭＳ 明朝" panose="02020609040205080304" pitchFamily="17" charset="-128"/>
            <a:ea typeface="ＭＳ 明朝" panose="02020609040205080304" pitchFamily="17" charset="-128"/>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65</xdr:row>
      <xdr:rowOff>41656</xdr:rowOff>
    </xdr:to>
    <xdr:cxnSp macro="">
      <xdr:nvCxnSpPr>
        <xdr:cNvPr id="126" name="直線コネクタ 125"/>
        <xdr:cNvCxnSpPr/>
      </xdr:nvCxnSpPr>
      <xdr:spPr>
        <a:xfrm flipV="1">
          <a:off x="4953000" y="1021588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13733</xdr:rowOff>
    </xdr:from>
    <xdr:ext cx="762000" cy="259045"/>
    <xdr:sp macro="" textlink="">
      <xdr:nvSpPr>
        <xdr:cNvPr id="127"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7</xdr:col>
      <xdr:colOff>63500</xdr:colOff>
      <xdr:row>65</xdr:row>
      <xdr:rowOff>41656</xdr:rowOff>
    </xdr:from>
    <xdr:to>
      <xdr:col>7</xdr:col>
      <xdr:colOff>241300</xdr:colOff>
      <xdr:row>65</xdr:row>
      <xdr:rowOff>41656</xdr:rowOff>
    </xdr:to>
    <xdr:cxnSp macro="">
      <xdr:nvCxnSpPr>
        <xdr:cNvPr id="128" name="直線コネクタ 127"/>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61468</xdr:rowOff>
    </xdr:from>
    <xdr:to>
      <xdr:col>7</xdr:col>
      <xdr:colOff>152400</xdr:colOff>
      <xdr:row>62</xdr:row>
      <xdr:rowOff>54102</xdr:rowOff>
    </xdr:to>
    <xdr:cxnSp macro="">
      <xdr:nvCxnSpPr>
        <xdr:cNvPr id="131" name="直線コネクタ 130"/>
        <xdr:cNvCxnSpPr/>
      </xdr:nvCxnSpPr>
      <xdr:spPr>
        <a:xfrm>
          <a:off x="4114800" y="1051991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2"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3" name="フローチャート : 判断 132"/>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22860</xdr:rowOff>
    </xdr:from>
    <xdr:to>
      <xdr:col>6</xdr:col>
      <xdr:colOff>0</xdr:colOff>
      <xdr:row>61</xdr:row>
      <xdr:rowOff>61468</xdr:rowOff>
    </xdr:to>
    <xdr:cxnSp macro="">
      <xdr:nvCxnSpPr>
        <xdr:cNvPr id="134" name="直線コネクタ 133"/>
        <xdr:cNvCxnSpPr/>
      </xdr:nvCxnSpPr>
      <xdr:spPr>
        <a:xfrm>
          <a:off x="3225800" y="104813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104902</xdr:rowOff>
    </xdr:from>
    <xdr:to>
      <xdr:col>6</xdr:col>
      <xdr:colOff>50800</xdr:colOff>
      <xdr:row>61</xdr:row>
      <xdr:rowOff>35052</xdr:rowOff>
    </xdr:to>
    <xdr:sp macro="" textlink="">
      <xdr:nvSpPr>
        <xdr:cNvPr id="135" name="フローチャート : 判断 134"/>
        <xdr:cNvSpPr/>
      </xdr:nvSpPr>
      <xdr:spPr>
        <a:xfrm>
          <a:off x="4064000" y="1039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45229</xdr:rowOff>
    </xdr:from>
    <xdr:ext cx="736600" cy="259045"/>
    <xdr:sp macro="" textlink="">
      <xdr:nvSpPr>
        <xdr:cNvPr id="136" name="テキスト ボックス 135"/>
        <xdr:cNvSpPr txBox="1"/>
      </xdr:nvSpPr>
      <xdr:spPr>
        <a:xfrm>
          <a:off x="3733800" y="1016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22860</xdr:rowOff>
    </xdr:from>
    <xdr:to>
      <xdr:col>4</xdr:col>
      <xdr:colOff>482600</xdr:colOff>
      <xdr:row>61</xdr:row>
      <xdr:rowOff>129032</xdr:rowOff>
    </xdr:to>
    <xdr:cxnSp macro="">
      <xdr:nvCxnSpPr>
        <xdr:cNvPr id="137" name="直線コネクタ 136"/>
        <xdr:cNvCxnSpPr/>
      </xdr:nvCxnSpPr>
      <xdr:spPr>
        <a:xfrm flipV="1">
          <a:off x="2336800" y="1048131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8382</xdr:rowOff>
    </xdr:from>
    <xdr:to>
      <xdr:col>4</xdr:col>
      <xdr:colOff>533400</xdr:colOff>
      <xdr:row>60</xdr:row>
      <xdr:rowOff>109982</xdr:rowOff>
    </xdr:to>
    <xdr:sp macro="" textlink="">
      <xdr:nvSpPr>
        <xdr:cNvPr id="138" name="フローチャート : 判断 137"/>
        <xdr:cNvSpPr/>
      </xdr:nvSpPr>
      <xdr:spPr>
        <a:xfrm>
          <a:off x="3175000" y="102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120159</xdr:rowOff>
    </xdr:from>
    <xdr:ext cx="762000" cy="259045"/>
    <xdr:sp macro="" textlink="">
      <xdr:nvSpPr>
        <xdr:cNvPr id="139" name="テキスト ボックス 138"/>
        <xdr:cNvSpPr txBox="1"/>
      </xdr:nvSpPr>
      <xdr:spPr>
        <a:xfrm>
          <a:off x="2844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32512</xdr:rowOff>
    </xdr:from>
    <xdr:to>
      <xdr:col>3</xdr:col>
      <xdr:colOff>279400</xdr:colOff>
      <xdr:row>61</xdr:row>
      <xdr:rowOff>129032</xdr:rowOff>
    </xdr:to>
    <xdr:cxnSp macro="">
      <xdr:nvCxnSpPr>
        <xdr:cNvPr id="140" name="直線コネクタ 139"/>
        <xdr:cNvCxnSpPr/>
      </xdr:nvCxnSpPr>
      <xdr:spPr>
        <a:xfrm>
          <a:off x="1447800" y="1049096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22860</xdr:rowOff>
    </xdr:from>
    <xdr:to>
      <xdr:col>3</xdr:col>
      <xdr:colOff>330200</xdr:colOff>
      <xdr:row>60</xdr:row>
      <xdr:rowOff>124460</xdr:rowOff>
    </xdr:to>
    <xdr:sp macro="" textlink="">
      <xdr:nvSpPr>
        <xdr:cNvPr id="141" name="フローチャート : 判断 140"/>
        <xdr:cNvSpPr/>
      </xdr:nvSpPr>
      <xdr:spPr>
        <a:xfrm>
          <a:off x="2286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134637</xdr:rowOff>
    </xdr:from>
    <xdr:ext cx="762000" cy="259045"/>
    <xdr:sp macro="" textlink="">
      <xdr:nvSpPr>
        <xdr:cNvPr id="142" name="テキスト ボックス 141"/>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42164</xdr:rowOff>
    </xdr:from>
    <xdr:to>
      <xdr:col>2</xdr:col>
      <xdr:colOff>127000</xdr:colOff>
      <xdr:row>60</xdr:row>
      <xdr:rowOff>143764</xdr:rowOff>
    </xdr:to>
    <xdr:sp macro="" textlink="">
      <xdr:nvSpPr>
        <xdr:cNvPr id="143" name="フローチャート : 判断 142"/>
        <xdr:cNvSpPr/>
      </xdr:nvSpPr>
      <xdr:spPr>
        <a:xfrm>
          <a:off x="1397000" y="103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153941</xdr:rowOff>
    </xdr:from>
    <xdr:ext cx="762000" cy="259045"/>
    <xdr:sp macro="" textlink="">
      <xdr:nvSpPr>
        <xdr:cNvPr id="144" name="テキスト ボックス 143"/>
        <xdr:cNvSpPr txBox="1"/>
      </xdr:nvSpPr>
      <xdr:spPr>
        <a:xfrm>
          <a:off x="1066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3302</xdr:rowOff>
    </xdr:from>
    <xdr:to>
      <xdr:col>7</xdr:col>
      <xdr:colOff>203200</xdr:colOff>
      <xdr:row>62</xdr:row>
      <xdr:rowOff>104902</xdr:rowOff>
    </xdr:to>
    <xdr:sp macro="" textlink="">
      <xdr:nvSpPr>
        <xdr:cNvPr id="150" name="円/楕円 149"/>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146829</xdr:rowOff>
    </xdr:from>
    <xdr:ext cx="762000" cy="259045"/>
    <xdr:sp macro="" textlink="">
      <xdr:nvSpPr>
        <xdr:cNvPr id="151" name="財政構造の弾力性該当値テキスト"/>
        <xdr:cNvSpPr txBox="1"/>
      </xdr:nvSpPr>
      <xdr:spPr>
        <a:xfrm>
          <a:off x="5041900" y="106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10668</xdr:rowOff>
    </xdr:from>
    <xdr:to>
      <xdr:col>6</xdr:col>
      <xdr:colOff>50800</xdr:colOff>
      <xdr:row>61</xdr:row>
      <xdr:rowOff>112268</xdr:rowOff>
    </xdr:to>
    <xdr:sp macro="" textlink="">
      <xdr:nvSpPr>
        <xdr:cNvPr id="152" name="円/楕円 151"/>
        <xdr:cNvSpPr/>
      </xdr:nvSpPr>
      <xdr:spPr>
        <a:xfrm>
          <a:off x="4064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97045</xdr:rowOff>
    </xdr:from>
    <xdr:ext cx="736600" cy="259045"/>
    <xdr:sp macro="" textlink="">
      <xdr:nvSpPr>
        <xdr:cNvPr id="153" name="テキスト ボックス 152"/>
        <xdr:cNvSpPr txBox="1"/>
      </xdr:nvSpPr>
      <xdr:spPr>
        <a:xfrm>
          <a:off x="3733800" y="1055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143510</xdr:rowOff>
    </xdr:from>
    <xdr:to>
      <xdr:col>4</xdr:col>
      <xdr:colOff>533400</xdr:colOff>
      <xdr:row>61</xdr:row>
      <xdr:rowOff>73660</xdr:rowOff>
    </xdr:to>
    <xdr:sp macro="" textlink="">
      <xdr:nvSpPr>
        <xdr:cNvPr id="154" name="円/楕円 153"/>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58437</xdr:rowOff>
    </xdr:from>
    <xdr:ext cx="762000" cy="259045"/>
    <xdr:sp macro="" textlink="">
      <xdr:nvSpPr>
        <xdr:cNvPr id="155" name="テキスト ボックス 154"/>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78232</xdr:rowOff>
    </xdr:from>
    <xdr:to>
      <xdr:col>3</xdr:col>
      <xdr:colOff>330200</xdr:colOff>
      <xdr:row>62</xdr:row>
      <xdr:rowOff>8382</xdr:rowOff>
    </xdr:to>
    <xdr:sp macro="" textlink="">
      <xdr:nvSpPr>
        <xdr:cNvPr id="156" name="円/楕円 155"/>
        <xdr:cNvSpPr/>
      </xdr:nvSpPr>
      <xdr:spPr>
        <a:xfrm>
          <a:off x="2286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164609</xdr:rowOff>
    </xdr:from>
    <xdr:ext cx="762000" cy="259045"/>
    <xdr:sp macro="" textlink="">
      <xdr:nvSpPr>
        <xdr:cNvPr id="157" name="テキスト ボックス 156"/>
        <xdr:cNvSpPr txBox="1"/>
      </xdr:nvSpPr>
      <xdr:spPr>
        <a:xfrm>
          <a:off x="1955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153162</xdr:rowOff>
    </xdr:from>
    <xdr:to>
      <xdr:col>2</xdr:col>
      <xdr:colOff>127000</xdr:colOff>
      <xdr:row>61</xdr:row>
      <xdr:rowOff>83312</xdr:rowOff>
    </xdr:to>
    <xdr:sp macro="" textlink="">
      <xdr:nvSpPr>
        <xdr:cNvPr id="158" name="円/楕円 157"/>
        <xdr:cNvSpPr/>
      </xdr:nvSpPr>
      <xdr:spPr>
        <a:xfrm>
          <a:off x="1397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68089</xdr:rowOff>
    </xdr:from>
    <xdr:ext cx="762000" cy="259045"/>
    <xdr:sp macro="" textlink="">
      <xdr:nvSpPr>
        <xdr:cNvPr id="159" name="テキスト ボックス 158"/>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[125,971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146,377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年度の人件費は、市町村合併以来継続している一般職の退職者数の５分の１採用、労務職の退職者不補充による職員削減の効果により、合併直後の平成</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18</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年度と比較して</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226</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人減で、人口</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1,000</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人当たりの職員数では類似団体より</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0.81</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人少なくなっている。</a:t>
          </a:r>
          <a:endParaRPr lang="ja-JP" altLang="ja-JP" sz="1000">
            <a:effectLst/>
            <a:latin typeface="ＭＳ 明朝" panose="02020609040205080304" pitchFamily="17" charset="-128"/>
            <a:ea typeface="ＭＳ 明朝" panose="02020609040205080304" pitchFamily="17" charset="-128"/>
          </a:endParaRPr>
        </a:p>
        <a:p>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合併後の平成</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18</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年度以降で比較すると、経常一般財源ベースで</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2,303</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百万円の減、職員数では</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226</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人の減となっている。</a:t>
          </a:r>
          <a:endParaRPr lang="ja-JP" altLang="ja-JP" sz="1000">
            <a:effectLst/>
            <a:latin typeface="ＭＳ 明朝" panose="02020609040205080304" pitchFamily="17" charset="-128"/>
            <a:ea typeface="ＭＳ 明朝" panose="02020609040205080304" pitchFamily="17" charset="-128"/>
          </a:endParaRPr>
        </a:p>
        <a:p>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また、平成</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年度の物件費は、</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地区センター管理運営事業の増</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などにより経常一般財源が前年度比</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174</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百</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万円</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増</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となり、</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3.0%</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増</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となっている。物件費全体では、</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地域住民生活等緊急支援事業</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などが減少したものの、</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行政</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OA</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化推進</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事業などにより、全体として</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339</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百万円増となっている。</a:t>
          </a:r>
          <a:endParaRPr lang="ja-JP" altLang="ja-JP" sz="1000">
            <a:effectLst/>
            <a:latin typeface="ＭＳ 明朝" panose="02020609040205080304" pitchFamily="17" charset="-128"/>
            <a:ea typeface="ＭＳ 明朝" panose="02020609040205080304" pitchFamily="17" charset="-128"/>
          </a:endParaRPr>
        </a:p>
        <a:p>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財政計画では経常経費の削減を掲げており</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今後も引き続き取り組んでいく必要がある。</a:t>
          </a:r>
          <a:endParaRPr lang="ja-JP" altLang="ja-JP" sz="1000">
            <a:effectLst/>
            <a:latin typeface="ＭＳ 明朝" panose="02020609040205080304" pitchFamily="17" charset="-128"/>
            <a:ea typeface="ＭＳ 明朝" panose="02020609040205080304" pitchFamily="17" charset="-128"/>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115996</xdr:rowOff>
    </xdr:from>
    <xdr:to>
      <xdr:col>7</xdr:col>
      <xdr:colOff>152400</xdr:colOff>
      <xdr:row>90</xdr:row>
      <xdr:rowOff>26752</xdr:rowOff>
    </xdr:to>
    <xdr:cxnSp macro="">
      <xdr:nvCxnSpPr>
        <xdr:cNvPr id="189" name="直線コネクタ 188"/>
        <xdr:cNvCxnSpPr/>
      </xdr:nvCxnSpPr>
      <xdr:spPr>
        <a:xfrm flipV="1">
          <a:off x="4953000" y="13831996"/>
          <a:ext cx="0" cy="1625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170279</xdr:rowOff>
    </xdr:from>
    <xdr:ext cx="762000" cy="259045"/>
    <xdr:sp macro="" textlink="">
      <xdr:nvSpPr>
        <xdr:cNvPr id="190" name="人件費・物件費等の状況最小値テキスト"/>
        <xdr:cNvSpPr txBox="1"/>
      </xdr:nvSpPr>
      <xdr:spPr>
        <a:xfrm>
          <a:off x="5041900" y="154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162,383</a:t>
          </a:r>
          <a:endParaRPr kumimoji="1" lang="ja-JP" altLang="en-US" sz="1000" b="1">
            <a:latin typeface="ＭＳ Ｐゴシック"/>
          </a:endParaRPr>
        </a:p>
      </xdr:txBody>
    </xdr:sp>
    <xdr:clientData/>
  </xdr:oneCellAnchor>
  <xdr:twoCellAnchor>
    <xdr:from>
      <xdr:col>7</xdr:col>
      <xdr:colOff>63500</xdr:colOff>
      <xdr:row>90</xdr:row>
      <xdr:rowOff>26752</xdr:rowOff>
    </xdr:from>
    <xdr:to>
      <xdr:col>7</xdr:col>
      <xdr:colOff>241300</xdr:colOff>
      <xdr:row>90</xdr:row>
      <xdr:rowOff>26752</xdr:rowOff>
    </xdr:to>
    <xdr:cxnSp macro="">
      <xdr:nvCxnSpPr>
        <xdr:cNvPr id="191" name="直線コネクタ 190"/>
        <xdr:cNvCxnSpPr/>
      </xdr:nvCxnSpPr>
      <xdr:spPr>
        <a:xfrm>
          <a:off x="4864100" y="1545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30923</xdr:rowOff>
    </xdr:from>
    <xdr:ext cx="762000" cy="259045"/>
    <xdr:sp macro="" textlink="">
      <xdr:nvSpPr>
        <xdr:cNvPr id="192" name="人件費・物件費等の状況最大値テキスト"/>
        <xdr:cNvSpPr txBox="1"/>
      </xdr:nvSpPr>
      <xdr:spPr>
        <a:xfrm>
          <a:off x="5041900" y="1357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81,558</a:t>
          </a:r>
          <a:endParaRPr kumimoji="1" lang="ja-JP" altLang="en-US" sz="1000" b="1">
            <a:latin typeface="ＭＳ Ｐゴシック"/>
          </a:endParaRPr>
        </a:p>
      </xdr:txBody>
    </xdr:sp>
    <xdr:clientData/>
  </xdr:oneCellAnchor>
  <xdr:twoCellAnchor>
    <xdr:from>
      <xdr:col>7</xdr:col>
      <xdr:colOff>63500</xdr:colOff>
      <xdr:row>80</xdr:row>
      <xdr:rowOff>115996</xdr:rowOff>
    </xdr:from>
    <xdr:to>
      <xdr:col>7</xdr:col>
      <xdr:colOff>241300</xdr:colOff>
      <xdr:row>80</xdr:row>
      <xdr:rowOff>115996</xdr:rowOff>
    </xdr:to>
    <xdr:cxnSp macro="">
      <xdr:nvCxnSpPr>
        <xdr:cNvPr id="193" name="直線コネクタ 192"/>
        <xdr:cNvCxnSpPr/>
      </xdr:nvCxnSpPr>
      <xdr:spPr>
        <a:xfrm>
          <a:off x="4864100" y="1383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60203</xdr:rowOff>
    </xdr:from>
    <xdr:to>
      <xdr:col>7</xdr:col>
      <xdr:colOff>152400</xdr:colOff>
      <xdr:row>85</xdr:row>
      <xdr:rowOff>151817</xdr:rowOff>
    </xdr:to>
    <xdr:cxnSp macro="">
      <xdr:nvCxnSpPr>
        <xdr:cNvPr id="194" name="直線コネクタ 193"/>
        <xdr:cNvCxnSpPr/>
      </xdr:nvCxnSpPr>
      <xdr:spPr>
        <a:xfrm>
          <a:off x="4114800" y="14633453"/>
          <a:ext cx="838200" cy="9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71</xdr:rowOff>
    </xdr:from>
    <xdr:ext cx="762000" cy="259045"/>
    <xdr:sp macro="" textlink="">
      <xdr:nvSpPr>
        <xdr:cNvPr id="195" name="人件費・物件費等の状況平均値テキスト"/>
        <xdr:cNvSpPr txBox="1"/>
      </xdr:nvSpPr>
      <xdr:spPr>
        <a:xfrm>
          <a:off x="5041900" y="1440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154994</xdr:rowOff>
    </xdr:from>
    <xdr:to>
      <xdr:col>7</xdr:col>
      <xdr:colOff>203200</xdr:colOff>
      <xdr:row>85</xdr:row>
      <xdr:rowOff>85144</xdr:rowOff>
    </xdr:to>
    <xdr:sp macro="" textlink="">
      <xdr:nvSpPr>
        <xdr:cNvPr id="196" name="フローチャート : 判断 195"/>
        <xdr:cNvSpPr/>
      </xdr:nvSpPr>
      <xdr:spPr>
        <a:xfrm>
          <a:off x="4902200" y="145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1206</xdr:rowOff>
    </xdr:from>
    <xdr:to>
      <xdr:col>6</xdr:col>
      <xdr:colOff>0</xdr:colOff>
      <xdr:row>85</xdr:row>
      <xdr:rowOff>60203</xdr:rowOff>
    </xdr:to>
    <xdr:cxnSp macro="">
      <xdr:nvCxnSpPr>
        <xdr:cNvPr id="197" name="直線コネクタ 196"/>
        <xdr:cNvCxnSpPr/>
      </xdr:nvCxnSpPr>
      <xdr:spPr>
        <a:xfrm>
          <a:off x="3225800" y="14574456"/>
          <a:ext cx="889000" cy="5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160705</xdr:rowOff>
    </xdr:from>
    <xdr:to>
      <xdr:col>6</xdr:col>
      <xdr:colOff>50800</xdr:colOff>
      <xdr:row>85</xdr:row>
      <xdr:rowOff>90855</xdr:rowOff>
    </xdr:to>
    <xdr:sp macro="" textlink="">
      <xdr:nvSpPr>
        <xdr:cNvPr id="198" name="フローチャート : 判断 197"/>
        <xdr:cNvSpPr/>
      </xdr:nvSpPr>
      <xdr:spPr>
        <a:xfrm>
          <a:off x="4064000" y="145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101032</xdr:rowOff>
    </xdr:from>
    <xdr:ext cx="736600" cy="259045"/>
    <xdr:sp macro="" textlink="">
      <xdr:nvSpPr>
        <xdr:cNvPr id="199" name="テキスト ボックス 198"/>
        <xdr:cNvSpPr txBox="1"/>
      </xdr:nvSpPr>
      <xdr:spPr>
        <a:xfrm>
          <a:off x="3733800" y="1433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120,413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1206</xdr:rowOff>
    </xdr:from>
    <xdr:to>
      <xdr:col>4</xdr:col>
      <xdr:colOff>482600</xdr:colOff>
      <xdr:row>85</xdr:row>
      <xdr:rowOff>15824</xdr:rowOff>
    </xdr:to>
    <xdr:cxnSp macro="">
      <xdr:nvCxnSpPr>
        <xdr:cNvPr id="200" name="直線コネクタ 199"/>
        <xdr:cNvCxnSpPr/>
      </xdr:nvCxnSpPr>
      <xdr:spPr>
        <a:xfrm flipV="1">
          <a:off x="2336800" y="14574456"/>
          <a:ext cx="8890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32655</xdr:rowOff>
    </xdr:from>
    <xdr:to>
      <xdr:col>4</xdr:col>
      <xdr:colOff>533400</xdr:colOff>
      <xdr:row>84</xdr:row>
      <xdr:rowOff>134255</xdr:rowOff>
    </xdr:to>
    <xdr:sp macro="" textlink="">
      <xdr:nvSpPr>
        <xdr:cNvPr id="201" name="フローチャート : 判断 200"/>
        <xdr:cNvSpPr/>
      </xdr:nvSpPr>
      <xdr:spPr>
        <a:xfrm>
          <a:off x="3175000" y="14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144432</xdr:rowOff>
    </xdr:from>
    <xdr:ext cx="762000" cy="259045"/>
    <xdr:sp macro="" textlink="">
      <xdr:nvSpPr>
        <xdr:cNvPr id="202" name="テキスト ボックス 201"/>
        <xdr:cNvSpPr txBox="1"/>
      </xdr:nvSpPr>
      <xdr:spPr>
        <a:xfrm>
          <a:off x="2844800" y="1420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15824</xdr:rowOff>
    </xdr:from>
    <xdr:to>
      <xdr:col>3</xdr:col>
      <xdr:colOff>279400</xdr:colOff>
      <xdr:row>85</xdr:row>
      <xdr:rowOff>95574</xdr:rowOff>
    </xdr:to>
    <xdr:cxnSp macro="">
      <xdr:nvCxnSpPr>
        <xdr:cNvPr id="203" name="直線コネクタ 202"/>
        <xdr:cNvCxnSpPr/>
      </xdr:nvCxnSpPr>
      <xdr:spPr>
        <a:xfrm flipV="1">
          <a:off x="1447800" y="14589074"/>
          <a:ext cx="889000" cy="7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138874</xdr:rowOff>
    </xdr:from>
    <xdr:to>
      <xdr:col>3</xdr:col>
      <xdr:colOff>330200</xdr:colOff>
      <xdr:row>84</xdr:row>
      <xdr:rowOff>69024</xdr:rowOff>
    </xdr:to>
    <xdr:sp macro="" textlink="">
      <xdr:nvSpPr>
        <xdr:cNvPr id="204" name="フローチャート : 判断 203"/>
        <xdr:cNvSpPr/>
      </xdr:nvSpPr>
      <xdr:spPr>
        <a:xfrm>
          <a:off x="2286000" y="1436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79201</xdr:rowOff>
    </xdr:from>
    <xdr:ext cx="762000" cy="259045"/>
    <xdr:sp macro="" textlink="">
      <xdr:nvSpPr>
        <xdr:cNvPr id="205" name="テキスト ボックス 204"/>
        <xdr:cNvSpPr txBox="1"/>
      </xdr:nvSpPr>
      <xdr:spPr>
        <a:xfrm>
          <a:off x="1955800" y="1413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162863</xdr:rowOff>
    </xdr:from>
    <xdr:to>
      <xdr:col>2</xdr:col>
      <xdr:colOff>127000</xdr:colOff>
      <xdr:row>84</xdr:row>
      <xdr:rowOff>93013</xdr:rowOff>
    </xdr:to>
    <xdr:sp macro="" textlink="">
      <xdr:nvSpPr>
        <xdr:cNvPr id="206" name="フローチャート : 判断 205"/>
        <xdr:cNvSpPr/>
      </xdr:nvSpPr>
      <xdr:spPr>
        <a:xfrm>
          <a:off x="1397000" y="1439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103190</xdr:rowOff>
    </xdr:from>
    <xdr:ext cx="762000" cy="259045"/>
    <xdr:sp macro="" textlink="">
      <xdr:nvSpPr>
        <xdr:cNvPr id="207" name="テキスト ボックス 206"/>
        <xdr:cNvSpPr txBox="1"/>
      </xdr:nvSpPr>
      <xdr:spPr>
        <a:xfrm>
          <a:off x="1066800" y="1416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101017</xdr:rowOff>
    </xdr:from>
    <xdr:to>
      <xdr:col>7</xdr:col>
      <xdr:colOff>203200</xdr:colOff>
      <xdr:row>86</xdr:row>
      <xdr:rowOff>31167</xdr:rowOff>
    </xdr:to>
    <xdr:sp macro="" textlink="">
      <xdr:nvSpPr>
        <xdr:cNvPr id="213" name="円/楕円 212"/>
        <xdr:cNvSpPr/>
      </xdr:nvSpPr>
      <xdr:spPr>
        <a:xfrm>
          <a:off x="4902200" y="146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73094</xdr:rowOff>
    </xdr:from>
    <xdr:ext cx="762000" cy="259045"/>
    <xdr:sp macro="" textlink="">
      <xdr:nvSpPr>
        <xdr:cNvPr id="214" name="人件費・物件費等の状況該当値テキスト"/>
        <xdr:cNvSpPr txBox="1"/>
      </xdr:nvSpPr>
      <xdr:spPr>
        <a:xfrm>
          <a:off x="5041900" y="1464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125,971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9403</xdr:rowOff>
    </xdr:from>
    <xdr:to>
      <xdr:col>6</xdr:col>
      <xdr:colOff>50800</xdr:colOff>
      <xdr:row>85</xdr:row>
      <xdr:rowOff>111003</xdr:rowOff>
    </xdr:to>
    <xdr:sp macro="" textlink="">
      <xdr:nvSpPr>
        <xdr:cNvPr id="215" name="円/楕円 214"/>
        <xdr:cNvSpPr/>
      </xdr:nvSpPr>
      <xdr:spPr>
        <a:xfrm>
          <a:off x="4064000" y="1458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95780</xdr:rowOff>
    </xdr:from>
    <xdr:ext cx="736600" cy="259045"/>
    <xdr:sp macro="" textlink="">
      <xdr:nvSpPr>
        <xdr:cNvPr id="216" name="テキスト ボックス 215"/>
        <xdr:cNvSpPr txBox="1"/>
      </xdr:nvSpPr>
      <xdr:spPr>
        <a:xfrm>
          <a:off x="3733800" y="14669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121,415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121856</xdr:rowOff>
    </xdr:from>
    <xdr:to>
      <xdr:col>4</xdr:col>
      <xdr:colOff>533400</xdr:colOff>
      <xdr:row>85</xdr:row>
      <xdr:rowOff>52006</xdr:rowOff>
    </xdr:to>
    <xdr:sp macro="" textlink="">
      <xdr:nvSpPr>
        <xdr:cNvPr id="217" name="円/楕円 216"/>
        <xdr:cNvSpPr/>
      </xdr:nvSpPr>
      <xdr:spPr>
        <a:xfrm>
          <a:off x="3175000" y="1452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36783</xdr:rowOff>
    </xdr:from>
    <xdr:ext cx="762000" cy="259045"/>
    <xdr:sp macro="" textlink="">
      <xdr:nvSpPr>
        <xdr:cNvPr id="218" name="テキスト ボックス 217"/>
        <xdr:cNvSpPr txBox="1"/>
      </xdr:nvSpPr>
      <xdr:spPr>
        <a:xfrm>
          <a:off x="2844800" y="1461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118,481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136474</xdr:rowOff>
    </xdr:from>
    <xdr:to>
      <xdr:col>3</xdr:col>
      <xdr:colOff>330200</xdr:colOff>
      <xdr:row>85</xdr:row>
      <xdr:rowOff>66624</xdr:rowOff>
    </xdr:to>
    <xdr:sp macro="" textlink="">
      <xdr:nvSpPr>
        <xdr:cNvPr id="219" name="円/楕円 218"/>
        <xdr:cNvSpPr/>
      </xdr:nvSpPr>
      <xdr:spPr>
        <a:xfrm>
          <a:off x="2286000" y="145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51401</xdr:rowOff>
    </xdr:from>
    <xdr:ext cx="762000" cy="259045"/>
    <xdr:sp macro="" textlink="">
      <xdr:nvSpPr>
        <xdr:cNvPr id="220" name="テキスト ボックス 219"/>
        <xdr:cNvSpPr txBox="1"/>
      </xdr:nvSpPr>
      <xdr:spPr>
        <a:xfrm>
          <a:off x="1955800" y="1462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119,208</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44774</xdr:rowOff>
    </xdr:from>
    <xdr:to>
      <xdr:col>2</xdr:col>
      <xdr:colOff>127000</xdr:colOff>
      <xdr:row>85</xdr:row>
      <xdr:rowOff>146374</xdr:rowOff>
    </xdr:to>
    <xdr:sp macro="" textlink="">
      <xdr:nvSpPr>
        <xdr:cNvPr id="221" name="円/楕円 220"/>
        <xdr:cNvSpPr/>
      </xdr:nvSpPr>
      <xdr:spPr>
        <a:xfrm>
          <a:off x="1397000" y="1461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131151</xdr:rowOff>
    </xdr:from>
    <xdr:ext cx="762000" cy="259045"/>
    <xdr:sp macro="" textlink="">
      <xdr:nvSpPr>
        <xdr:cNvPr id="222" name="テキスト ボックス 221"/>
        <xdr:cNvSpPr txBox="1"/>
      </xdr:nvSpPr>
      <xdr:spPr>
        <a:xfrm>
          <a:off x="1066800" y="1470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年度までは類似団体で</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も低い水準であ</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ったが、類似団体の区分見直しにより、ほぼ同程度となっている。全国平均と比較して</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も</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低い数値</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で推移してきた</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が、これは、平成</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23</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年度に策定した財政計画の中で、長期的な財政の健全化を図る必要があることから、行財政改革の一環として、平成</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24</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年１月から平均給与を平均</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4.7</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％減とする独自の給与削減措置に取り組んで</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きた</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ためである。</a:t>
          </a:r>
          <a:endParaRPr lang="ja-JP" altLang="ja-JP" sz="1000">
            <a:effectLst/>
            <a:latin typeface="ＭＳ 明朝" panose="02020609040205080304" pitchFamily="17" charset="-128"/>
            <a:ea typeface="ＭＳ 明朝" panose="02020609040205080304" pitchFamily="17" charset="-128"/>
          </a:endParaRPr>
        </a:p>
        <a:p>
          <a:r>
            <a:rPr kumimoji="1" lang="ja-JP" altLang="ja-JP" sz="1000">
              <a:solidFill>
                <a:schemeClr val="tx1"/>
              </a:solidFill>
              <a:effectLst/>
              <a:latin typeface="ＭＳ 明朝" panose="02020609040205080304" pitchFamily="17" charset="-128"/>
              <a:ea typeface="ＭＳ 明朝" panose="02020609040205080304" pitchFamily="17" charset="-128"/>
              <a:cs typeface="+mn-cs"/>
            </a:rPr>
            <a:t>  なお、この給与削減措置は平成</a:t>
          </a:r>
          <a:r>
            <a:rPr kumimoji="1" lang="en-US" altLang="ja-JP" sz="1000">
              <a:solidFill>
                <a:schemeClr val="tx1"/>
              </a:solidFill>
              <a:effectLst/>
              <a:latin typeface="ＭＳ 明朝" panose="02020609040205080304" pitchFamily="17" charset="-128"/>
              <a:ea typeface="ＭＳ 明朝" panose="02020609040205080304" pitchFamily="17" charset="-128"/>
              <a:cs typeface="+mn-cs"/>
            </a:rPr>
            <a:t>28</a:t>
          </a:r>
          <a:r>
            <a:rPr kumimoji="1" lang="ja-JP" altLang="ja-JP" sz="1000">
              <a:solidFill>
                <a:schemeClr val="tx1"/>
              </a:solidFill>
              <a:effectLst/>
              <a:latin typeface="ＭＳ 明朝" panose="02020609040205080304" pitchFamily="17" charset="-128"/>
              <a:ea typeface="ＭＳ 明朝" panose="02020609040205080304" pitchFamily="17" charset="-128"/>
              <a:cs typeface="+mn-cs"/>
            </a:rPr>
            <a:t>年３月までの４年３ヵ月</a:t>
          </a:r>
          <a:r>
            <a:rPr kumimoji="1" lang="ja-JP" altLang="en-US" sz="1000">
              <a:solidFill>
                <a:schemeClr val="tx1"/>
              </a:solidFill>
              <a:effectLst/>
              <a:latin typeface="ＭＳ 明朝" panose="02020609040205080304" pitchFamily="17" charset="-128"/>
              <a:ea typeface="ＭＳ 明朝" panose="02020609040205080304" pitchFamily="17" charset="-128"/>
              <a:cs typeface="+mn-cs"/>
            </a:rPr>
            <a:t>実施</a:t>
          </a:r>
          <a:r>
            <a:rPr kumimoji="1" lang="ja-JP" altLang="ja-JP" sz="1000">
              <a:solidFill>
                <a:schemeClr val="tx1"/>
              </a:solidFill>
              <a:effectLst/>
              <a:latin typeface="ＭＳ 明朝" panose="02020609040205080304" pitchFamily="17" charset="-128"/>
              <a:ea typeface="ＭＳ 明朝" panose="02020609040205080304" pitchFamily="17" charset="-128"/>
              <a:cs typeface="+mn-cs"/>
            </a:rPr>
            <a:t>し、この間約</a:t>
          </a:r>
          <a:r>
            <a:rPr kumimoji="1" lang="en-US" altLang="ja-JP" sz="1000">
              <a:solidFill>
                <a:schemeClr val="tx1"/>
              </a:solidFill>
              <a:effectLst/>
              <a:latin typeface="ＭＳ 明朝" panose="02020609040205080304" pitchFamily="17" charset="-128"/>
              <a:ea typeface="ＭＳ 明朝" panose="02020609040205080304" pitchFamily="17" charset="-128"/>
              <a:cs typeface="+mn-cs"/>
            </a:rPr>
            <a:t>13</a:t>
          </a:r>
          <a:r>
            <a:rPr kumimoji="1" lang="ja-JP" altLang="ja-JP" sz="1000">
              <a:solidFill>
                <a:schemeClr val="tx1"/>
              </a:solidFill>
              <a:effectLst/>
              <a:latin typeface="ＭＳ 明朝" panose="02020609040205080304" pitchFamily="17" charset="-128"/>
              <a:ea typeface="ＭＳ 明朝" panose="02020609040205080304" pitchFamily="17" charset="-128"/>
              <a:cs typeface="+mn-cs"/>
            </a:rPr>
            <a:t>億円の人件費</a:t>
          </a:r>
          <a:r>
            <a:rPr kumimoji="1" lang="ja-JP" altLang="en-US" sz="1000">
              <a:solidFill>
                <a:schemeClr val="tx1"/>
              </a:solidFill>
              <a:effectLst/>
              <a:latin typeface="ＭＳ 明朝" panose="02020609040205080304" pitchFamily="17" charset="-128"/>
              <a:ea typeface="ＭＳ 明朝" panose="02020609040205080304" pitchFamily="17" charset="-128"/>
              <a:cs typeface="+mn-cs"/>
            </a:rPr>
            <a:t>を</a:t>
          </a:r>
          <a:r>
            <a:rPr kumimoji="1" lang="ja-JP" altLang="ja-JP" sz="1000">
              <a:solidFill>
                <a:schemeClr val="tx1"/>
              </a:solidFill>
              <a:effectLst/>
              <a:latin typeface="ＭＳ 明朝" panose="02020609040205080304" pitchFamily="17" charset="-128"/>
              <a:ea typeface="ＭＳ 明朝" panose="02020609040205080304" pitchFamily="17" charset="-128"/>
              <a:cs typeface="+mn-cs"/>
            </a:rPr>
            <a:t>削減</a:t>
          </a:r>
          <a:r>
            <a:rPr kumimoji="1" lang="ja-JP" altLang="en-US" sz="1000">
              <a:solidFill>
                <a:schemeClr val="tx1"/>
              </a:solidFill>
              <a:effectLst/>
              <a:latin typeface="ＭＳ 明朝" panose="02020609040205080304" pitchFamily="17" charset="-128"/>
              <a:ea typeface="ＭＳ 明朝" panose="02020609040205080304" pitchFamily="17" charset="-128"/>
              <a:cs typeface="+mn-cs"/>
            </a:rPr>
            <a:t>した</a:t>
          </a:r>
          <a:r>
            <a:rPr kumimoji="1" lang="ja-JP" altLang="ja-JP" sz="1000">
              <a:solidFill>
                <a:schemeClr val="tx1"/>
              </a:solidFill>
              <a:effectLst/>
              <a:latin typeface="ＭＳ 明朝" panose="02020609040205080304" pitchFamily="17" charset="-128"/>
              <a:ea typeface="ＭＳ 明朝" panose="02020609040205080304" pitchFamily="17" charset="-128"/>
              <a:cs typeface="+mn-cs"/>
            </a:rPr>
            <a:t>。 </a:t>
          </a:r>
          <a:endParaRPr lang="ja-JP" altLang="ja-JP" sz="1000">
            <a:solidFill>
              <a:schemeClr val="tx1"/>
            </a:solidFill>
            <a:effectLst/>
            <a:latin typeface="ＭＳ 明朝" panose="02020609040205080304" pitchFamily="17" charset="-128"/>
            <a:ea typeface="ＭＳ 明朝" panose="02020609040205080304" pitchFamily="17" charset="-128"/>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86</xdr:row>
      <xdr:rowOff>141816</xdr:rowOff>
    </xdr:to>
    <xdr:cxnSp macro="">
      <xdr:nvCxnSpPr>
        <xdr:cNvPr id="251" name="直線コネクタ 250"/>
        <xdr:cNvCxnSpPr/>
      </xdr:nvCxnSpPr>
      <xdr:spPr>
        <a:xfrm flipV="1">
          <a:off x="17018000" y="1400175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113893</xdr:rowOff>
    </xdr:from>
    <xdr:ext cx="762000" cy="259045"/>
    <xdr:sp macro="" textlink="">
      <xdr:nvSpPr>
        <xdr:cNvPr id="252" name="給与水準   （国との比較）最小値テキスト"/>
        <xdr:cNvSpPr txBox="1"/>
      </xdr:nvSpPr>
      <xdr:spPr>
        <a:xfrm>
          <a:off x="17106900" y="1485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86</xdr:row>
      <xdr:rowOff>141816</xdr:rowOff>
    </xdr:from>
    <xdr:to>
      <xdr:col>24</xdr:col>
      <xdr:colOff>647700</xdr:colOff>
      <xdr:row>86</xdr:row>
      <xdr:rowOff>141816</xdr:rowOff>
    </xdr:to>
    <xdr:cxnSp macro="">
      <xdr:nvCxnSpPr>
        <xdr:cNvPr id="253" name="直線コネクタ 252"/>
        <xdr:cNvCxnSpPr/>
      </xdr:nvCxnSpPr>
      <xdr:spPr>
        <a:xfrm>
          <a:off x="16929100" y="148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54"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55" name="直線コネクタ 254"/>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84</xdr:row>
      <xdr:rowOff>162984</xdr:rowOff>
    </xdr:to>
    <xdr:cxnSp macro="">
      <xdr:nvCxnSpPr>
        <xdr:cNvPr id="256" name="直線コネクタ 255"/>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61682</xdr:rowOff>
    </xdr:from>
    <xdr:ext cx="762000" cy="259045"/>
    <xdr:sp macro="" textlink="">
      <xdr:nvSpPr>
        <xdr:cNvPr id="257" name="給与水準   （国との比較）平均値テキスト"/>
        <xdr:cNvSpPr txBox="1"/>
      </xdr:nvSpPr>
      <xdr:spPr>
        <a:xfrm>
          <a:off x="17106900" y="1429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45155</xdr:rowOff>
    </xdr:from>
    <xdr:to>
      <xdr:col>24</xdr:col>
      <xdr:colOff>609600</xdr:colOff>
      <xdr:row>84</xdr:row>
      <xdr:rowOff>146755</xdr:rowOff>
    </xdr:to>
    <xdr:sp macro="" textlink="">
      <xdr:nvSpPr>
        <xdr:cNvPr id="258" name="フローチャート : 判断 257"/>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20461</xdr:rowOff>
    </xdr:from>
    <xdr:to>
      <xdr:col>23</xdr:col>
      <xdr:colOff>406400</xdr:colOff>
      <xdr:row>84</xdr:row>
      <xdr:rowOff>162984</xdr:rowOff>
    </xdr:to>
    <xdr:cxnSp macro="">
      <xdr:nvCxnSpPr>
        <xdr:cNvPr id="259" name="直線コネクタ 258"/>
        <xdr:cNvCxnSpPr/>
      </xdr:nvCxnSpPr>
      <xdr:spPr>
        <a:xfrm>
          <a:off x="15290800" y="13907911"/>
          <a:ext cx="889000" cy="65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18345</xdr:rowOff>
    </xdr:from>
    <xdr:to>
      <xdr:col>23</xdr:col>
      <xdr:colOff>457200</xdr:colOff>
      <xdr:row>84</xdr:row>
      <xdr:rowOff>119945</xdr:rowOff>
    </xdr:to>
    <xdr:sp macro="" textlink="">
      <xdr:nvSpPr>
        <xdr:cNvPr id="260" name="フローチャート : 判断 259"/>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130122</xdr:rowOff>
    </xdr:from>
    <xdr:ext cx="736600" cy="259045"/>
    <xdr:sp macro="" textlink="">
      <xdr:nvSpPr>
        <xdr:cNvPr id="261" name="テキスト ボックス 260"/>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7055</xdr:rowOff>
    </xdr:from>
    <xdr:to>
      <xdr:col>22</xdr:col>
      <xdr:colOff>203200</xdr:colOff>
      <xdr:row>81</xdr:row>
      <xdr:rowOff>20461</xdr:rowOff>
    </xdr:to>
    <xdr:cxnSp macro="">
      <xdr:nvCxnSpPr>
        <xdr:cNvPr id="262" name="直線コネクタ 261"/>
        <xdr:cNvCxnSpPr/>
      </xdr:nvCxnSpPr>
      <xdr:spPr>
        <a:xfrm>
          <a:off x="14401800" y="138945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3" name="フローチャート : 判断 262"/>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4" name="テキスト ボックス 263"/>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7055</xdr:rowOff>
    </xdr:from>
    <xdr:to>
      <xdr:col>21</xdr:col>
      <xdr:colOff>0</xdr:colOff>
      <xdr:row>86</xdr:row>
      <xdr:rowOff>168628</xdr:rowOff>
    </xdr:to>
    <xdr:cxnSp macro="">
      <xdr:nvCxnSpPr>
        <xdr:cNvPr id="265" name="直線コネクタ 264"/>
        <xdr:cNvCxnSpPr/>
      </xdr:nvCxnSpPr>
      <xdr:spPr>
        <a:xfrm flipV="1">
          <a:off x="13512800" y="13894505"/>
          <a:ext cx="889000" cy="10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6" name="フローチャート : 判断 265"/>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7" name="テキスト ボックス 266"/>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68" name="フローチャート : 判断 267"/>
        <xdr:cNvSpPr/>
      </xdr:nvSpPr>
      <xdr:spPr>
        <a:xfrm>
          <a:off x="13462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69" name="テキスト ボックス 268"/>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5" name="円/楕円 274"/>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84261</xdr:rowOff>
    </xdr:from>
    <xdr:ext cx="762000" cy="259045"/>
    <xdr:sp macro="" textlink="">
      <xdr:nvSpPr>
        <xdr:cNvPr id="276"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7" name="円/楕円 276"/>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78" name="テキスト ボックス 277"/>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141111</xdr:rowOff>
    </xdr:from>
    <xdr:to>
      <xdr:col>22</xdr:col>
      <xdr:colOff>254000</xdr:colOff>
      <xdr:row>81</xdr:row>
      <xdr:rowOff>71261</xdr:rowOff>
    </xdr:to>
    <xdr:sp macro="" textlink="">
      <xdr:nvSpPr>
        <xdr:cNvPr id="279" name="円/楕円 278"/>
        <xdr:cNvSpPr/>
      </xdr:nvSpPr>
      <xdr:spPr>
        <a:xfrm>
          <a:off x="15240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81438</xdr:rowOff>
    </xdr:from>
    <xdr:ext cx="762000" cy="259045"/>
    <xdr:sp macro="" textlink="">
      <xdr:nvSpPr>
        <xdr:cNvPr id="280" name="テキスト ボックス 279"/>
        <xdr:cNvSpPr txBox="1"/>
      </xdr:nvSpPr>
      <xdr:spPr>
        <a:xfrm>
          <a:off x="14909800" y="136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127705</xdr:rowOff>
    </xdr:from>
    <xdr:to>
      <xdr:col>21</xdr:col>
      <xdr:colOff>50800</xdr:colOff>
      <xdr:row>81</xdr:row>
      <xdr:rowOff>57855</xdr:rowOff>
    </xdr:to>
    <xdr:sp macro="" textlink="">
      <xdr:nvSpPr>
        <xdr:cNvPr id="281" name="円/楕円 280"/>
        <xdr:cNvSpPr/>
      </xdr:nvSpPr>
      <xdr:spPr>
        <a:xfrm>
          <a:off x="14351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68032</xdr:rowOff>
    </xdr:from>
    <xdr:ext cx="762000" cy="259045"/>
    <xdr:sp macro="" textlink="">
      <xdr:nvSpPr>
        <xdr:cNvPr id="282" name="テキスト ボックス 281"/>
        <xdr:cNvSpPr txBox="1"/>
      </xdr:nvSpPr>
      <xdr:spPr>
        <a:xfrm>
          <a:off x="14020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117828</xdr:rowOff>
    </xdr:from>
    <xdr:to>
      <xdr:col>19</xdr:col>
      <xdr:colOff>533400</xdr:colOff>
      <xdr:row>87</xdr:row>
      <xdr:rowOff>47978</xdr:rowOff>
    </xdr:to>
    <xdr:sp macro="" textlink="">
      <xdr:nvSpPr>
        <xdr:cNvPr id="283" name="円/楕円 282"/>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58155</xdr:rowOff>
    </xdr:from>
    <xdr:ext cx="762000" cy="259045"/>
    <xdr:sp macro="" textlink="">
      <xdr:nvSpPr>
        <xdr:cNvPr id="284" name="テキスト ボックス 283"/>
        <xdr:cNvSpPr txBox="1"/>
      </xdr:nvSpPr>
      <xdr:spPr>
        <a:xfrm>
          <a:off x="13131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市町村合併以降、一般職の退職者数</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に対する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採用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の抑制</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、労務職の退職者不補充による職員削減を実施しているが、人口の減少に歯止めがかからず、人口当たりの職員数では</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0.12</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人の微減となった。当市の減少傾向は変わらないものの、類似団体は、団体区分の見直しにより増となった。事務事業の見直しや組織再編等によりサービス低下を防ぎつつ、業務効率化を進めるほか、急激な採用抑制をしてきたことから、年齢構成においてもバランスの取れた定員管理も進めていく必要があ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134112</xdr:rowOff>
    </xdr:from>
    <xdr:to>
      <xdr:col>24</xdr:col>
      <xdr:colOff>558800</xdr:colOff>
      <xdr:row>67</xdr:row>
      <xdr:rowOff>381</xdr:rowOff>
    </xdr:to>
    <xdr:cxnSp macro="">
      <xdr:nvCxnSpPr>
        <xdr:cNvPr id="312" name="直線コネクタ 311"/>
        <xdr:cNvCxnSpPr/>
      </xdr:nvCxnSpPr>
      <xdr:spPr>
        <a:xfrm flipV="1">
          <a:off x="17018000" y="1024966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143908</xdr:rowOff>
    </xdr:from>
    <xdr:ext cx="762000" cy="259045"/>
    <xdr:sp macro="" textlink="">
      <xdr:nvSpPr>
        <xdr:cNvPr id="313" name="定員管理の状況最小値テキスト"/>
        <xdr:cNvSpPr txBox="1"/>
      </xdr:nvSpPr>
      <xdr:spPr>
        <a:xfrm>
          <a:off x="17106900" y="1145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67</xdr:row>
      <xdr:rowOff>381</xdr:rowOff>
    </xdr:from>
    <xdr:to>
      <xdr:col>24</xdr:col>
      <xdr:colOff>647700</xdr:colOff>
      <xdr:row>67</xdr:row>
      <xdr:rowOff>381</xdr:rowOff>
    </xdr:to>
    <xdr:cxnSp macro="">
      <xdr:nvCxnSpPr>
        <xdr:cNvPr id="314" name="直線コネクタ 313"/>
        <xdr:cNvCxnSpPr/>
      </xdr:nvCxnSpPr>
      <xdr:spPr>
        <a:xfrm>
          <a:off x="16929100" y="1148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49039</xdr:rowOff>
    </xdr:from>
    <xdr:ext cx="762000" cy="259045"/>
    <xdr:sp macro="" textlink="">
      <xdr:nvSpPr>
        <xdr:cNvPr id="315" name="定員管理の状況最大値テキスト"/>
        <xdr:cNvSpPr txBox="1"/>
      </xdr:nvSpPr>
      <xdr:spPr>
        <a:xfrm>
          <a:off x="17106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59</xdr:row>
      <xdr:rowOff>134112</xdr:rowOff>
    </xdr:from>
    <xdr:to>
      <xdr:col>24</xdr:col>
      <xdr:colOff>647700</xdr:colOff>
      <xdr:row>59</xdr:row>
      <xdr:rowOff>134112</xdr:rowOff>
    </xdr:to>
    <xdr:cxnSp macro="">
      <xdr:nvCxnSpPr>
        <xdr:cNvPr id="316" name="直線コネクタ 315"/>
        <xdr:cNvCxnSpPr/>
      </xdr:nvCxnSpPr>
      <xdr:spPr>
        <a:xfrm>
          <a:off x="16929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155575</xdr:rowOff>
    </xdr:from>
    <xdr:to>
      <xdr:col>24</xdr:col>
      <xdr:colOff>558800</xdr:colOff>
      <xdr:row>62</xdr:row>
      <xdr:rowOff>13081</xdr:rowOff>
    </xdr:to>
    <xdr:cxnSp macro="">
      <xdr:nvCxnSpPr>
        <xdr:cNvPr id="317" name="直線コネクタ 316"/>
        <xdr:cNvCxnSpPr/>
      </xdr:nvCxnSpPr>
      <xdr:spPr>
        <a:xfrm flipV="1">
          <a:off x="16179800" y="10614025"/>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100855</xdr:rowOff>
    </xdr:from>
    <xdr:ext cx="762000" cy="259045"/>
    <xdr:sp macro="" textlink="">
      <xdr:nvSpPr>
        <xdr:cNvPr id="318" name="定員管理の状況平均値テキスト"/>
        <xdr:cNvSpPr txBox="1"/>
      </xdr:nvSpPr>
      <xdr:spPr>
        <a:xfrm>
          <a:off x="17106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128778</xdr:rowOff>
    </xdr:from>
    <xdr:to>
      <xdr:col>24</xdr:col>
      <xdr:colOff>609600</xdr:colOff>
      <xdr:row>63</xdr:row>
      <xdr:rowOff>58928</xdr:rowOff>
    </xdr:to>
    <xdr:sp macro="" textlink="">
      <xdr:nvSpPr>
        <xdr:cNvPr id="319" name="フローチャート : 判断 318"/>
        <xdr:cNvSpPr/>
      </xdr:nvSpPr>
      <xdr:spPr>
        <a:xfrm>
          <a:off x="16967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13081</xdr:rowOff>
    </xdr:from>
    <xdr:to>
      <xdr:col>23</xdr:col>
      <xdr:colOff>406400</xdr:colOff>
      <xdr:row>62</xdr:row>
      <xdr:rowOff>63754</xdr:rowOff>
    </xdr:to>
    <xdr:cxnSp macro="">
      <xdr:nvCxnSpPr>
        <xdr:cNvPr id="320" name="直線コネクタ 319"/>
        <xdr:cNvCxnSpPr/>
      </xdr:nvCxnSpPr>
      <xdr:spPr>
        <a:xfrm flipV="1">
          <a:off x="15290800" y="1064298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46609</xdr:rowOff>
    </xdr:from>
    <xdr:to>
      <xdr:col>23</xdr:col>
      <xdr:colOff>457200</xdr:colOff>
      <xdr:row>63</xdr:row>
      <xdr:rowOff>148209</xdr:rowOff>
    </xdr:to>
    <xdr:sp macro="" textlink="">
      <xdr:nvSpPr>
        <xdr:cNvPr id="321" name="フローチャート : 判断 320"/>
        <xdr:cNvSpPr/>
      </xdr:nvSpPr>
      <xdr:spPr>
        <a:xfrm>
          <a:off x="16129000" y="1084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132986</xdr:rowOff>
    </xdr:from>
    <xdr:ext cx="736600" cy="259045"/>
    <xdr:sp macro="" textlink="">
      <xdr:nvSpPr>
        <xdr:cNvPr id="322" name="テキスト ボックス 321"/>
        <xdr:cNvSpPr txBox="1"/>
      </xdr:nvSpPr>
      <xdr:spPr>
        <a:xfrm>
          <a:off x="15798800" y="10934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63754</xdr:rowOff>
    </xdr:from>
    <xdr:to>
      <xdr:col>22</xdr:col>
      <xdr:colOff>203200</xdr:colOff>
      <xdr:row>62</xdr:row>
      <xdr:rowOff>75819</xdr:rowOff>
    </xdr:to>
    <xdr:cxnSp macro="">
      <xdr:nvCxnSpPr>
        <xdr:cNvPr id="323" name="直線コネクタ 322"/>
        <xdr:cNvCxnSpPr/>
      </xdr:nvCxnSpPr>
      <xdr:spPr>
        <a:xfrm flipV="1">
          <a:off x="14401800" y="1069365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80518</xdr:rowOff>
    </xdr:from>
    <xdr:to>
      <xdr:col>22</xdr:col>
      <xdr:colOff>254000</xdr:colOff>
      <xdr:row>63</xdr:row>
      <xdr:rowOff>10668</xdr:rowOff>
    </xdr:to>
    <xdr:sp macro="" textlink="">
      <xdr:nvSpPr>
        <xdr:cNvPr id="324" name="フローチャート : 判断 323"/>
        <xdr:cNvSpPr/>
      </xdr:nvSpPr>
      <xdr:spPr>
        <a:xfrm>
          <a:off x="15240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166895</xdr:rowOff>
    </xdr:from>
    <xdr:ext cx="762000" cy="259045"/>
    <xdr:sp macro="" textlink="">
      <xdr:nvSpPr>
        <xdr:cNvPr id="325" name="テキスト ボックス 324"/>
        <xdr:cNvSpPr txBox="1"/>
      </xdr:nvSpPr>
      <xdr:spPr>
        <a:xfrm>
          <a:off x="14909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75819</xdr:rowOff>
    </xdr:from>
    <xdr:to>
      <xdr:col>21</xdr:col>
      <xdr:colOff>0</xdr:colOff>
      <xdr:row>62</xdr:row>
      <xdr:rowOff>114427</xdr:rowOff>
    </xdr:to>
    <xdr:cxnSp macro="">
      <xdr:nvCxnSpPr>
        <xdr:cNvPr id="326" name="直線コネクタ 325"/>
        <xdr:cNvCxnSpPr/>
      </xdr:nvCxnSpPr>
      <xdr:spPr>
        <a:xfrm flipV="1">
          <a:off x="13512800" y="1070571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78105</xdr:rowOff>
    </xdr:from>
    <xdr:to>
      <xdr:col>21</xdr:col>
      <xdr:colOff>50800</xdr:colOff>
      <xdr:row>63</xdr:row>
      <xdr:rowOff>8255</xdr:rowOff>
    </xdr:to>
    <xdr:sp macro="" textlink="">
      <xdr:nvSpPr>
        <xdr:cNvPr id="327" name="フローチャート : 判断 326"/>
        <xdr:cNvSpPr/>
      </xdr:nvSpPr>
      <xdr:spPr>
        <a:xfrm>
          <a:off x="14351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164482</xdr:rowOff>
    </xdr:from>
    <xdr:ext cx="762000" cy="259045"/>
    <xdr:sp macro="" textlink="">
      <xdr:nvSpPr>
        <xdr:cNvPr id="328" name="テキスト ボックス 327"/>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82931</xdr:rowOff>
    </xdr:from>
    <xdr:to>
      <xdr:col>19</xdr:col>
      <xdr:colOff>533400</xdr:colOff>
      <xdr:row>63</xdr:row>
      <xdr:rowOff>13081</xdr:rowOff>
    </xdr:to>
    <xdr:sp macro="" textlink="">
      <xdr:nvSpPr>
        <xdr:cNvPr id="329" name="フローチャート : 判断 328"/>
        <xdr:cNvSpPr/>
      </xdr:nvSpPr>
      <xdr:spPr>
        <a:xfrm>
          <a:off x="13462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169308</xdr:rowOff>
    </xdr:from>
    <xdr:ext cx="762000" cy="259045"/>
    <xdr:sp macro="" textlink="">
      <xdr:nvSpPr>
        <xdr:cNvPr id="330" name="テキスト ボックス 329"/>
        <xdr:cNvSpPr txBox="1"/>
      </xdr:nvSpPr>
      <xdr:spPr>
        <a:xfrm>
          <a:off x="13131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36" name="円/楕円 335"/>
        <xdr:cNvSpPr/>
      </xdr:nvSpPr>
      <xdr:spPr>
        <a:xfrm>
          <a:off x="16967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121302</xdr:rowOff>
    </xdr:from>
    <xdr:ext cx="762000" cy="259045"/>
    <xdr:sp macro="" textlink="">
      <xdr:nvSpPr>
        <xdr:cNvPr id="337" name="定員管理の状況該当値テキスト"/>
        <xdr:cNvSpPr txBox="1"/>
      </xdr:nvSpPr>
      <xdr:spPr>
        <a:xfrm>
          <a:off x="17106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133731</xdr:rowOff>
    </xdr:from>
    <xdr:to>
      <xdr:col>23</xdr:col>
      <xdr:colOff>457200</xdr:colOff>
      <xdr:row>62</xdr:row>
      <xdr:rowOff>63881</xdr:rowOff>
    </xdr:to>
    <xdr:sp macro="" textlink="">
      <xdr:nvSpPr>
        <xdr:cNvPr id="338" name="円/楕円 337"/>
        <xdr:cNvSpPr/>
      </xdr:nvSpPr>
      <xdr:spPr>
        <a:xfrm>
          <a:off x="16129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74058</xdr:rowOff>
    </xdr:from>
    <xdr:ext cx="736600" cy="259045"/>
    <xdr:sp macro="" textlink="">
      <xdr:nvSpPr>
        <xdr:cNvPr id="339" name="テキスト ボックス 338"/>
        <xdr:cNvSpPr txBox="1"/>
      </xdr:nvSpPr>
      <xdr:spPr>
        <a:xfrm>
          <a:off x="15798800" y="10361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12954</xdr:rowOff>
    </xdr:from>
    <xdr:to>
      <xdr:col>22</xdr:col>
      <xdr:colOff>254000</xdr:colOff>
      <xdr:row>62</xdr:row>
      <xdr:rowOff>114554</xdr:rowOff>
    </xdr:to>
    <xdr:sp macro="" textlink="">
      <xdr:nvSpPr>
        <xdr:cNvPr id="340" name="円/楕円 339"/>
        <xdr:cNvSpPr/>
      </xdr:nvSpPr>
      <xdr:spPr>
        <a:xfrm>
          <a:off x="15240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124731</xdr:rowOff>
    </xdr:from>
    <xdr:ext cx="762000" cy="259045"/>
    <xdr:sp macro="" textlink="">
      <xdr:nvSpPr>
        <xdr:cNvPr id="341" name="テキスト ボックス 340"/>
        <xdr:cNvSpPr txBox="1"/>
      </xdr:nvSpPr>
      <xdr:spPr>
        <a:xfrm>
          <a:off x="14909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25019</xdr:rowOff>
    </xdr:from>
    <xdr:to>
      <xdr:col>21</xdr:col>
      <xdr:colOff>50800</xdr:colOff>
      <xdr:row>62</xdr:row>
      <xdr:rowOff>126619</xdr:rowOff>
    </xdr:to>
    <xdr:sp macro="" textlink="">
      <xdr:nvSpPr>
        <xdr:cNvPr id="342" name="円/楕円 341"/>
        <xdr:cNvSpPr/>
      </xdr:nvSpPr>
      <xdr:spPr>
        <a:xfrm>
          <a:off x="143510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136796</xdr:rowOff>
    </xdr:from>
    <xdr:ext cx="762000" cy="259045"/>
    <xdr:sp macro="" textlink="">
      <xdr:nvSpPr>
        <xdr:cNvPr id="343" name="テキスト ボックス 342"/>
        <xdr:cNvSpPr txBox="1"/>
      </xdr:nvSpPr>
      <xdr:spPr>
        <a:xfrm>
          <a:off x="14020800" y="1042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63627</xdr:rowOff>
    </xdr:from>
    <xdr:to>
      <xdr:col>19</xdr:col>
      <xdr:colOff>533400</xdr:colOff>
      <xdr:row>62</xdr:row>
      <xdr:rowOff>165227</xdr:rowOff>
    </xdr:to>
    <xdr:sp macro="" textlink="">
      <xdr:nvSpPr>
        <xdr:cNvPr id="344" name="円/楕円 343"/>
        <xdr:cNvSpPr/>
      </xdr:nvSpPr>
      <xdr:spPr>
        <a:xfrm>
          <a:off x="134620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3954</xdr:rowOff>
    </xdr:from>
    <xdr:ext cx="762000" cy="259045"/>
    <xdr:sp macro="" textlink="">
      <xdr:nvSpPr>
        <xdr:cNvPr id="345" name="テキスト ボックス 344"/>
        <xdr:cNvSpPr txBox="1"/>
      </xdr:nvSpPr>
      <xdr:spPr>
        <a:xfrm>
          <a:off x="13131800" y="1046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年度の実質公債費比率は、前年度比△</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と若干改善されたものの、類似団体の中では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最も高い比率</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となっている。</a:t>
          </a:r>
          <a:endParaRPr lang="ja-JP" altLang="ja-JP" sz="14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改善した主な要因としては、</a:t>
          </a:r>
          <a:r>
            <a:rPr kumimoji="1" lang="ja-JP" altLang="ja-JP" sz="1100">
              <a:solidFill>
                <a:schemeClr val="dk1"/>
              </a:solidFill>
              <a:effectLst/>
              <a:latin typeface="+mn-lt"/>
              <a:ea typeface="+mn-ea"/>
              <a:cs typeface="+mn-cs"/>
            </a:rPr>
            <a:t>起債償還の据え置き期間なしでの借入によ</a:t>
          </a:r>
          <a:r>
            <a:rPr kumimoji="1" lang="ja-JP" altLang="en-US" sz="1100">
              <a:solidFill>
                <a:schemeClr val="dk1"/>
              </a:solidFill>
              <a:effectLst/>
              <a:latin typeface="+mn-lt"/>
              <a:ea typeface="+mn-ea"/>
              <a:cs typeface="+mn-cs"/>
            </a:rPr>
            <a:t>り元利償還金の額が前年度比</a:t>
          </a:r>
          <a:r>
            <a:rPr kumimoji="1" lang="en-US" altLang="ja-JP" sz="1100">
              <a:solidFill>
                <a:schemeClr val="dk1"/>
              </a:solidFill>
              <a:effectLst/>
              <a:latin typeface="+mn-lt"/>
              <a:ea typeface="+mn-ea"/>
              <a:cs typeface="+mn-cs"/>
            </a:rPr>
            <a:t>339</a:t>
          </a:r>
          <a:r>
            <a:rPr kumimoji="1" lang="ja-JP" altLang="en-US" sz="1100">
              <a:solidFill>
                <a:schemeClr val="dk1"/>
              </a:solidFill>
              <a:effectLst/>
              <a:latin typeface="+mn-lt"/>
              <a:ea typeface="+mn-ea"/>
              <a:cs typeface="+mn-cs"/>
            </a:rPr>
            <a:t>百万円の増となったものの、</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合併前の旧市町村で借り入れた地方道路整備事業債などの償還が減少してきたこと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や</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合併</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特例債や臨時財政対策債など交付税措置のある起債の償還が増えてきたことが挙げられる。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43</xdr:row>
      <xdr:rowOff>95250</xdr:rowOff>
    </xdr:to>
    <xdr:cxnSp macro="">
      <xdr:nvCxnSpPr>
        <xdr:cNvPr id="374" name="直線コネクタ 373"/>
        <xdr:cNvCxnSpPr/>
      </xdr:nvCxnSpPr>
      <xdr:spPr>
        <a:xfrm flipV="1">
          <a:off x="17018000" y="6245013"/>
          <a:ext cx="0" cy="12225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67327</xdr:rowOff>
    </xdr:from>
    <xdr:ext cx="762000" cy="259045"/>
    <xdr:sp macro="" textlink="">
      <xdr:nvSpPr>
        <xdr:cNvPr id="375" name="公債費負担の状況最小値テキスト"/>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43</xdr:row>
      <xdr:rowOff>95250</xdr:rowOff>
    </xdr:from>
    <xdr:to>
      <xdr:col>24</xdr:col>
      <xdr:colOff>647700</xdr:colOff>
      <xdr:row>43</xdr:row>
      <xdr:rowOff>95250</xdr:rowOff>
    </xdr:to>
    <xdr:cxnSp macro="">
      <xdr:nvCxnSpPr>
        <xdr:cNvPr id="376" name="直線コネクタ 375"/>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77"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8" name="直線コネクタ 377"/>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95250</xdr:rowOff>
    </xdr:from>
    <xdr:to>
      <xdr:col>24</xdr:col>
      <xdr:colOff>558800</xdr:colOff>
      <xdr:row>43</xdr:row>
      <xdr:rowOff>111337</xdr:rowOff>
    </xdr:to>
    <xdr:cxnSp macro="">
      <xdr:nvCxnSpPr>
        <xdr:cNvPr id="379" name="直線コネクタ 378"/>
        <xdr:cNvCxnSpPr/>
      </xdr:nvCxnSpPr>
      <xdr:spPr>
        <a:xfrm flipV="1">
          <a:off x="16179800" y="74676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151571</xdr:rowOff>
    </xdr:from>
    <xdr:ext cx="762000" cy="259045"/>
    <xdr:sp macro="" textlink="">
      <xdr:nvSpPr>
        <xdr:cNvPr id="380"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81" name="フローチャート : 判断 380"/>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111337</xdr:rowOff>
    </xdr:from>
    <xdr:to>
      <xdr:col>23</xdr:col>
      <xdr:colOff>406400</xdr:colOff>
      <xdr:row>43</xdr:row>
      <xdr:rowOff>151554</xdr:rowOff>
    </xdr:to>
    <xdr:cxnSp macro="">
      <xdr:nvCxnSpPr>
        <xdr:cNvPr id="382" name="直線コネクタ 381"/>
        <xdr:cNvCxnSpPr/>
      </xdr:nvCxnSpPr>
      <xdr:spPr>
        <a:xfrm flipV="1">
          <a:off x="15290800" y="74836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65617</xdr:rowOff>
    </xdr:from>
    <xdr:to>
      <xdr:col>23</xdr:col>
      <xdr:colOff>457200</xdr:colOff>
      <xdr:row>41</xdr:row>
      <xdr:rowOff>167217</xdr:rowOff>
    </xdr:to>
    <xdr:sp macro="" textlink="">
      <xdr:nvSpPr>
        <xdr:cNvPr id="383" name="フローチャート : 判断 382"/>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5944</xdr:rowOff>
    </xdr:from>
    <xdr:ext cx="736600" cy="259045"/>
    <xdr:sp macro="" textlink="">
      <xdr:nvSpPr>
        <xdr:cNvPr id="384" name="テキスト ボックス 383"/>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151554</xdr:rowOff>
    </xdr:from>
    <xdr:to>
      <xdr:col>22</xdr:col>
      <xdr:colOff>203200</xdr:colOff>
      <xdr:row>43</xdr:row>
      <xdr:rowOff>159596</xdr:rowOff>
    </xdr:to>
    <xdr:cxnSp macro="">
      <xdr:nvCxnSpPr>
        <xdr:cNvPr id="385" name="直線コネクタ 384"/>
        <xdr:cNvCxnSpPr/>
      </xdr:nvCxnSpPr>
      <xdr:spPr>
        <a:xfrm flipV="1">
          <a:off x="14401800" y="75239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19896</xdr:rowOff>
    </xdr:from>
    <xdr:to>
      <xdr:col>22</xdr:col>
      <xdr:colOff>254000</xdr:colOff>
      <xdr:row>40</xdr:row>
      <xdr:rowOff>121496</xdr:rowOff>
    </xdr:to>
    <xdr:sp macro="" textlink="">
      <xdr:nvSpPr>
        <xdr:cNvPr id="386" name="フローチャート : 判断 385"/>
        <xdr:cNvSpPr/>
      </xdr:nvSpPr>
      <xdr:spPr>
        <a:xfrm>
          <a:off x="152400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131673</xdr:rowOff>
    </xdr:from>
    <xdr:ext cx="762000" cy="259045"/>
    <xdr:sp macro="" textlink="">
      <xdr:nvSpPr>
        <xdr:cNvPr id="387" name="テキスト ボックス 386"/>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159596</xdr:rowOff>
    </xdr:from>
    <xdr:to>
      <xdr:col>21</xdr:col>
      <xdr:colOff>0</xdr:colOff>
      <xdr:row>44</xdr:row>
      <xdr:rowOff>4233</xdr:rowOff>
    </xdr:to>
    <xdr:cxnSp macro="">
      <xdr:nvCxnSpPr>
        <xdr:cNvPr id="388" name="直線コネクタ 387"/>
        <xdr:cNvCxnSpPr/>
      </xdr:nvCxnSpPr>
      <xdr:spPr>
        <a:xfrm flipV="1">
          <a:off x="13512800" y="75319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92287</xdr:rowOff>
    </xdr:from>
    <xdr:to>
      <xdr:col>21</xdr:col>
      <xdr:colOff>50800</xdr:colOff>
      <xdr:row>41</xdr:row>
      <xdr:rowOff>22437</xdr:rowOff>
    </xdr:to>
    <xdr:sp macro="" textlink="">
      <xdr:nvSpPr>
        <xdr:cNvPr id="389" name="フローチャート : 判断 388"/>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32614</xdr:rowOff>
    </xdr:from>
    <xdr:ext cx="762000" cy="259045"/>
    <xdr:sp macro="" textlink="">
      <xdr:nvSpPr>
        <xdr:cNvPr id="390" name="テキスト ボックス 389"/>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91" name="フローチャート : 判断 390"/>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392" name="テキスト ボックス 391"/>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44450</xdr:rowOff>
    </xdr:from>
    <xdr:to>
      <xdr:col>24</xdr:col>
      <xdr:colOff>609600</xdr:colOff>
      <xdr:row>43</xdr:row>
      <xdr:rowOff>146050</xdr:rowOff>
    </xdr:to>
    <xdr:sp macro="" textlink="">
      <xdr:nvSpPr>
        <xdr:cNvPr id="398" name="円/楕円 397"/>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111777</xdr:rowOff>
    </xdr:from>
    <xdr:ext cx="762000" cy="259045"/>
    <xdr:sp macro="" textlink="">
      <xdr:nvSpPr>
        <xdr:cNvPr id="399" name="公債費負担の状況該当値テキスト"/>
        <xdr:cNvSpPr txBox="1"/>
      </xdr:nvSpPr>
      <xdr:spPr>
        <a:xfrm>
          <a:off x="17106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60537</xdr:rowOff>
    </xdr:from>
    <xdr:to>
      <xdr:col>23</xdr:col>
      <xdr:colOff>457200</xdr:colOff>
      <xdr:row>43</xdr:row>
      <xdr:rowOff>162137</xdr:rowOff>
    </xdr:to>
    <xdr:sp macro="" textlink="">
      <xdr:nvSpPr>
        <xdr:cNvPr id="400" name="円/楕円 399"/>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146914</xdr:rowOff>
    </xdr:from>
    <xdr:ext cx="736600" cy="259045"/>
    <xdr:sp macro="" textlink="">
      <xdr:nvSpPr>
        <xdr:cNvPr id="401" name="テキスト ボックス 400"/>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100754</xdr:rowOff>
    </xdr:from>
    <xdr:to>
      <xdr:col>22</xdr:col>
      <xdr:colOff>254000</xdr:colOff>
      <xdr:row>44</xdr:row>
      <xdr:rowOff>30904</xdr:rowOff>
    </xdr:to>
    <xdr:sp macro="" textlink="">
      <xdr:nvSpPr>
        <xdr:cNvPr id="402" name="円/楕円 401"/>
        <xdr:cNvSpPr/>
      </xdr:nvSpPr>
      <xdr:spPr>
        <a:xfrm>
          <a:off x="15240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15681</xdr:rowOff>
    </xdr:from>
    <xdr:ext cx="762000" cy="259045"/>
    <xdr:sp macro="" textlink="">
      <xdr:nvSpPr>
        <xdr:cNvPr id="403" name="テキスト ボックス 402"/>
        <xdr:cNvSpPr txBox="1"/>
      </xdr:nvSpPr>
      <xdr:spPr>
        <a:xfrm>
          <a:off x="14909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108796</xdr:rowOff>
    </xdr:from>
    <xdr:to>
      <xdr:col>21</xdr:col>
      <xdr:colOff>50800</xdr:colOff>
      <xdr:row>44</xdr:row>
      <xdr:rowOff>38946</xdr:rowOff>
    </xdr:to>
    <xdr:sp macro="" textlink="">
      <xdr:nvSpPr>
        <xdr:cNvPr id="404" name="円/楕円 403"/>
        <xdr:cNvSpPr/>
      </xdr:nvSpPr>
      <xdr:spPr>
        <a:xfrm>
          <a:off x="14351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23723</xdr:rowOff>
    </xdr:from>
    <xdr:ext cx="762000" cy="259045"/>
    <xdr:sp macro="" textlink="">
      <xdr:nvSpPr>
        <xdr:cNvPr id="405" name="テキスト ボックス 404"/>
        <xdr:cNvSpPr txBox="1"/>
      </xdr:nvSpPr>
      <xdr:spPr>
        <a:xfrm>
          <a:off x="14020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406" name="円/楕円 405"/>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407" name="テキスト ボックス 406"/>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年度の将来負担比率は、前年度比△</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10.6</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と改善されたものの、依然として類似団体の中で</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は高い比率</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となっている。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改善した主な要因としては、プライマリーバランスの黒字確保などによる地方債残高の減（</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1,672</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百万円）、債務負担行為に基づく支出予定額の減（△</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1,588</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百万円）、財政調整基金をはじめとする充当可能基金の増（</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145</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百万円）となったことが挙げられる。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58081</xdr:rowOff>
    </xdr:to>
    <xdr:cxnSp macro="">
      <xdr:nvCxnSpPr>
        <xdr:cNvPr id="436" name="直線コネクタ 435"/>
        <xdr:cNvCxnSpPr/>
      </xdr:nvCxnSpPr>
      <xdr:spPr>
        <a:xfrm flipV="1">
          <a:off x="17018000" y="2370667"/>
          <a:ext cx="0" cy="1116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30158</xdr:rowOff>
    </xdr:from>
    <xdr:ext cx="762000" cy="259045"/>
    <xdr:sp macro="" textlink="">
      <xdr:nvSpPr>
        <xdr:cNvPr id="437" name="将来負担の状況最小値テキスト"/>
        <xdr:cNvSpPr txBox="1"/>
      </xdr:nvSpPr>
      <xdr:spPr>
        <a:xfrm>
          <a:off x="17106900" y="345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138.8</a:t>
          </a:r>
          <a:endParaRPr kumimoji="1" lang="ja-JP" altLang="en-US" sz="1000" b="1">
            <a:latin typeface="ＭＳ Ｐゴシック"/>
          </a:endParaRPr>
        </a:p>
      </xdr:txBody>
    </xdr:sp>
    <xdr:clientData/>
  </xdr:oneCellAnchor>
  <xdr:twoCellAnchor>
    <xdr:from>
      <xdr:col>24</xdr:col>
      <xdr:colOff>469900</xdr:colOff>
      <xdr:row>20</xdr:row>
      <xdr:rowOff>58081</xdr:rowOff>
    </xdr:from>
    <xdr:to>
      <xdr:col>24</xdr:col>
      <xdr:colOff>647700</xdr:colOff>
      <xdr:row>20</xdr:row>
      <xdr:rowOff>58081</xdr:rowOff>
    </xdr:to>
    <xdr:cxnSp macro="">
      <xdr:nvCxnSpPr>
        <xdr:cNvPr id="438" name="直線コネクタ 437"/>
        <xdr:cNvCxnSpPr/>
      </xdr:nvCxnSpPr>
      <xdr:spPr>
        <a:xfrm>
          <a:off x="16929100" y="348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9144</xdr:rowOff>
    </xdr:from>
    <xdr:to>
      <xdr:col>24</xdr:col>
      <xdr:colOff>558800</xdr:colOff>
      <xdr:row>19</xdr:row>
      <xdr:rowOff>94403</xdr:rowOff>
    </xdr:to>
    <xdr:cxnSp macro="">
      <xdr:nvCxnSpPr>
        <xdr:cNvPr id="441" name="直線コネクタ 440"/>
        <xdr:cNvCxnSpPr/>
      </xdr:nvCxnSpPr>
      <xdr:spPr>
        <a:xfrm flipV="1">
          <a:off x="16179800" y="3266694"/>
          <a:ext cx="8382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20295</xdr:rowOff>
    </xdr:from>
    <xdr:ext cx="762000" cy="259045"/>
    <xdr:sp macro="" textlink="">
      <xdr:nvSpPr>
        <xdr:cNvPr id="442" name="将来負担の状況平均値テキスト"/>
        <xdr:cNvSpPr txBox="1"/>
      </xdr:nvSpPr>
      <xdr:spPr>
        <a:xfrm>
          <a:off x="17106900" y="259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3768</xdr:rowOff>
    </xdr:from>
    <xdr:to>
      <xdr:col>24</xdr:col>
      <xdr:colOff>609600</xdr:colOff>
      <xdr:row>16</xdr:row>
      <xdr:rowOff>105368</xdr:rowOff>
    </xdr:to>
    <xdr:sp macro="" textlink="">
      <xdr:nvSpPr>
        <xdr:cNvPr id="443" name="フローチャート : 判断 442"/>
        <xdr:cNvSpPr/>
      </xdr:nvSpPr>
      <xdr:spPr>
        <a:xfrm>
          <a:off x="169672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94403</xdr:rowOff>
    </xdr:from>
    <xdr:to>
      <xdr:col>23</xdr:col>
      <xdr:colOff>406400</xdr:colOff>
      <xdr:row>20</xdr:row>
      <xdr:rowOff>32343</xdr:rowOff>
    </xdr:to>
    <xdr:cxnSp macro="">
      <xdr:nvCxnSpPr>
        <xdr:cNvPr id="444" name="直線コネクタ 443"/>
        <xdr:cNvCxnSpPr/>
      </xdr:nvCxnSpPr>
      <xdr:spPr>
        <a:xfrm flipV="1">
          <a:off x="15290800" y="3351953"/>
          <a:ext cx="8890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3641</xdr:rowOff>
    </xdr:from>
    <xdr:to>
      <xdr:col>23</xdr:col>
      <xdr:colOff>457200</xdr:colOff>
      <xdr:row>17</xdr:row>
      <xdr:rowOff>105241</xdr:rowOff>
    </xdr:to>
    <xdr:sp macro="" textlink="">
      <xdr:nvSpPr>
        <xdr:cNvPr id="445" name="フローチャート : 判断 444"/>
        <xdr:cNvSpPr/>
      </xdr:nvSpPr>
      <xdr:spPr>
        <a:xfrm>
          <a:off x="16129000" y="291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115418</xdr:rowOff>
    </xdr:from>
    <xdr:ext cx="736600" cy="259045"/>
    <xdr:sp macro="" textlink="">
      <xdr:nvSpPr>
        <xdr:cNvPr id="446" name="テキスト ボックス 445"/>
        <xdr:cNvSpPr txBox="1"/>
      </xdr:nvSpPr>
      <xdr:spPr>
        <a:xfrm>
          <a:off x="15798800" y="268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32343</xdr:rowOff>
    </xdr:from>
    <xdr:to>
      <xdr:col>22</xdr:col>
      <xdr:colOff>203200</xdr:colOff>
      <xdr:row>20</xdr:row>
      <xdr:rowOff>170688</xdr:rowOff>
    </xdr:to>
    <xdr:cxnSp macro="">
      <xdr:nvCxnSpPr>
        <xdr:cNvPr id="447" name="直線コネクタ 446"/>
        <xdr:cNvCxnSpPr/>
      </xdr:nvCxnSpPr>
      <xdr:spPr>
        <a:xfrm flipV="1">
          <a:off x="14401800" y="3461343"/>
          <a:ext cx="889000" cy="1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15960</xdr:rowOff>
    </xdr:from>
    <xdr:to>
      <xdr:col>22</xdr:col>
      <xdr:colOff>254000</xdr:colOff>
      <xdr:row>15</xdr:row>
      <xdr:rowOff>117560</xdr:rowOff>
    </xdr:to>
    <xdr:sp macro="" textlink="">
      <xdr:nvSpPr>
        <xdr:cNvPr id="448" name="フローチャート : 判断 447"/>
        <xdr:cNvSpPr/>
      </xdr:nvSpPr>
      <xdr:spPr>
        <a:xfrm>
          <a:off x="15240000" y="25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127737</xdr:rowOff>
    </xdr:from>
    <xdr:ext cx="762000" cy="259045"/>
    <xdr:sp macro="" textlink="">
      <xdr:nvSpPr>
        <xdr:cNvPr id="449" name="テキスト ボックス 448"/>
        <xdr:cNvSpPr txBox="1"/>
      </xdr:nvSpPr>
      <xdr:spPr>
        <a:xfrm>
          <a:off x="14909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170688</xdr:rowOff>
    </xdr:from>
    <xdr:to>
      <xdr:col>21</xdr:col>
      <xdr:colOff>0</xdr:colOff>
      <xdr:row>21</xdr:row>
      <xdr:rowOff>110236</xdr:rowOff>
    </xdr:to>
    <xdr:cxnSp macro="">
      <xdr:nvCxnSpPr>
        <xdr:cNvPr id="450" name="直線コネクタ 449"/>
        <xdr:cNvCxnSpPr/>
      </xdr:nvCxnSpPr>
      <xdr:spPr>
        <a:xfrm flipV="1">
          <a:off x="13512800" y="359968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87545</xdr:rowOff>
    </xdr:from>
    <xdr:to>
      <xdr:col>21</xdr:col>
      <xdr:colOff>50800</xdr:colOff>
      <xdr:row>16</xdr:row>
      <xdr:rowOff>17695</xdr:rowOff>
    </xdr:to>
    <xdr:sp macro="" textlink="">
      <xdr:nvSpPr>
        <xdr:cNvPr id="451" name="フローチャート : 判断 450"/>
        <xdr:cNvSpPr/>
      </xdr:nvSpPr>
      <xdr:spPr>
        <a:xfrm>
          <a:off x="14351000" y="265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27872</xdr:rowOff>
    </xdr:from>
    <xdr:ext cx="762000" cy="259045"/>
    <xdr:sp macro="" textlink="">
      <xdr:nvSpPr>
        <xdr:cNvPr id="452" name="テキスト ボックス 451"/>
        <xdr:cNvSpPr txBox="1"/>
      </xdr:nvSpPr>
      <xdr:spPr>
        <a:xfrm>
          <a:off x="14020800" y="242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22267</xdr:rowOff>
    </xdr:from>
    <xdr:to>
      <xdr:col>19</xdr:col>
      <xdr:colOff>533400</xdr:colOff>
      <xdr:row>16</xdr:row>
      <xdr:rowOff>123867</xdr:rowOff>
    </xdr:to>
    <xdr:sp macro="" textlink="">
      <xdr:nvSpPr>
        <xdr:cNvPr id="453" name="フローチャート : 判断 452"/>
        <xdr:cNvSpPr/>
      </xdr:nvSpPr>
      <xdr:spPr>
        <a:xfrm>
          <a:off x="13462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134044</xdr:rowOff>
    </xdr:from>
    <xdr:ext cx="762000" cy="259045"/>
    <xdr:sp macro="" textlink="">
      <xdr:nvSpPr>
        <xdr:cNvPr id="454" name="テキスト ボックス 453"/>
        <xdr:cNvSpPr txBox="1"/>
      </xdr:nvSpPr>
      <xdr:spPr>
        <a:xfrm>
          <a:off x="13131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129794</xdr:rowOff>
    </xdr:from>
    <xdr:to>
      <xdr:col>24</xdr:col>
      <xdr:colOff>609600</xdr:colOff>
      <xdr:row>19</xdr:row>
      <xdr:rowOff>59944</xdr:rowOff>
    </xdr:to>
    <xdr:sp macro="" textlink="">
      <xdr:nvSpPr>
        <xdr:cNvPr id="460" name="円/楕円 459"/>
        <xdr:cNvSpPr/>
      </xdr:nvSpPr>
      <xdr:spPr>
        <a:xfrm>
          <a:off x="16967200" y="32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101871</xdr:rowOff>
    </xdr:from>
    <xdr:ext cx="762000" cy="259045"/>
    <xdr:sp macro="" textlink="">
      <xdr:nvSpPr>
        <xdr:cNvPr id="461" name="将来負担の状況該当値テキスト"/>
        <xdr:cNvSpPr txBox="1"/>
      </xdr:nvSpPr>
      <xdr:spPr>
        <a:xfrm>
          <a:off x="17106900" y="318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43603</xdr:rowOff>
    </xdr:from>
    <xdr:to>
      <xdr:col>23</xdr:col>
      <xdr:colOff>457200</xdr:colOff>
      <xdr:row>19</xdr:row>
      <xdr:rowOff>145203</xdr:rowOff>
    </xdr:to>
    <xdr:sp macro="" textlink="">
      <xdr:nvSpPr>
        <xdr:cNvPr id="462" name="円/楕円 461"/>
        <xdr:cNvSpPr/>
      </xdr:nvSpPr>
      <xdr:spPr>
        <a:xfrm>
          <a:off x="16129000" y="33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129980</xdr:rowOff>
    </xdr:from>
    <xdr:ext cx="736600" cy="259045"/>
    <xdr:sp macro="" textlink="">
      <xdr:nvSpPr>
        <xdr:cNvPr id="463" name="テキスト ボックス 462"/>
        <xdr:cNvSpPr txBox="1"/>
      </xdr:nvSpPr>
      <xdr:spPr>
        <a:xfrm>
          <a:off x="15798800" y="3387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152993</xdr:rowOff>
    </xdr:from>
    <xdr:to>
      <xdr:col>22</xdr:col>
      <xdr:colOff>254000</xdr:colOff>
      <xdr:row>20</xdr:row>
      <xdr:rowOff>83143</xdr:rowOff>
    </xdr:to>
    <xdr:sp macro="" textlink="">
      <xdr:nvSpPr>
        <xdr:cNvPr id="464" name="円/楕円 463"/>
        <xdr:cNvSpPr/>
      </xdr:nvSpPr>
      <xdr:spPr>
        <a:xfrm>
          <a:off x="15240000" y="341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67920</xdr:rowOff>
    </xdr:from>
    <xdr:ext cx="762000" cy="259045"/>
    <xdr:sp macro="" textlink="">
      <xdr:nvSpPr>
        <xdr:cNvPr id="465" name="テキスト ボックス 464"/>
        <xdr:cNvSpPr txBox="1"/>
      </xdr:nvSpPr>
      <xdr:spPr>
        <a:xfrm>
          <a:off x="14909800" y="34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119888</xdr:rowOff>
    </xdr:from>
    <xdr:to>
      <xdr:col>21</xdr:col>
      <xdr:colOff>50800</xdr:colOff>
      <xdr:row>21</xdr:row>
      <xdr:rowOff>50038</xdr:rowOff>
    </xdr:to>
    <xdr:sp macro="" textlink="">
      <xdr:nvSpPr>
        <xdr:cNvPr id="466" name="円/楕円 465"/>
        <xdr:cNvSpPr/>
      </xdr:nvSpPr>
      <xdr:spPr>
        <a:xfrm>
          <a:off x="14351000" y="35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34815</xdr:rowOff>
    </xdr:from>
    <xdr:ext cx="762000" cy="259045"/>
    <xdr:sp macro="" textlink="">
      <xdr:nvSpPr>
        <xdr:cNvPr id="467" name="テキスト ボックス 466"/>
        <xdr:cNvSpPr txBox="1"/>
      </xdr:nvSpPr>
      <xdr:spPr>
        <a:xfrm>
          <a:off x="14020800" y="36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59436</xdr:rowOff>
    </xdr:from>
    <xdr:to>
      <xdr:col>19</xdr:col>
      <xdr:colOff>533400</xdr:colOff>
      <xdr:row>21</xdr:row>
      <xdr:rowOff>161036</xdr:rowOff>
    </xdr:to>
    <xdr:sp macro="" textlink="">
      <xdr:nvSpPr>
        <xdr:cNvPr id="468" name="円/楕円 467"/>
        <xdr:cNvSpPr/>
      </xdr:nvSpPr>
      <xdr:spPr>
        <a:xfrm>
          <a:off x="13462000" y="36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145813</xdr:rowOff>
    </xdr:from>
    <xdr:ext cx="762000" cy="259045"/>
    <xdr:sp macro="" textlink="">
      <xdr:nvSpPr>
        <xdr:cNvPr id="469" name="テキスト ボックス 468"/>
        <xdr:cNvSpPr txBox="1"/>
      </xdr:nvSpPr>
      <xdr:spPr>
        <a:xfrm>
          <a:off x="13131800" y="37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岩手県奥州市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120,099
119,595
993.30
60,156,174
59,626,218
425,883
35,557,063
77,887,809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16.0
111.4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年度の人件費は、特定財源が前年度比</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73</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百万円減</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となり、経常一般財源が前年度比</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百万円減となったことから</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0.4</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ポイント増</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になっている。</a:t>
          </a:r>
          <a:endParaRPr lang="ja-JP" altLang="ja-JP" sz="14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合併</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以来継続して</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きた</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一般職の退職者数の５分の１採用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が３分の１採用となり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、労務職の退職者不補充による職員削減の効果などにより、全体としては前年度比</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百万円の減となっている。</a:t>
          </a:r>
          <a:endParaRPr lang="ja-JP" altLang="ja-JP" sz="14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合併後の平成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18</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年度以降で比較すると、経常一般財源ベースで</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2,317</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百万円の減、職員数では</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226</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人の減となっている。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41</xdr:row>
      <xdr:rowOff>102507</xdr:rowOff>
    </xdr:to>
    <xdr:cxnSp macro="">
      <xdr:nvCxnSpPr>
        <xdr:cNvPr id="63" name="直線コネクタ 62"/>
        <xdr:cNvCxnSpPr/>
      </xdr:nvCxnSpPr>
      <xdr:spPr>
        <a:xfrm flipV="1">
          <a:off x="4826000" y="5613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61686</xdr:rowOff>
    </xdr:from>
    <xdr:to>
      <xdr:col>7</xdr:col>
      <xdr:colOff>15875</xdr:colOff>
      <xdr:row>32</xdr:row>
      <xdr:rowOff>127000</xdr:rowOff>
    </xdr:to>
    <xdr:cxnSp macro="">
      <xdr:nvCxnSpPr>
        <xdr:cNvPr id="68" name="直線コネクタ 67"/>
        <xdr:cNvCxnSpPr/>
      </xdr:nvCxnSpPr>
      <xdr:spPr>
        <a:xfrm>
          <a:off x="3987800" y="55480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31949</xdr:rowOff>
    </xdr:from>
    <xdr:ext cx="762000" cy="259045"/>
    <xdr:sp macro="" textlink="">
      <xdr:nvSpPr>
        <xdr:cNvPr id="69" name="人件費平均値テキスト"/>
        <xdr:cNvSpPr txBox="1"/>
      </xdr:nvSpPr>
      <xdr:spPr>
        <a:xfrm>
          <a:off x="4914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70" name="フローチャート :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32</xdr:row>
      <xdr:rowOff>61686</xdr:rowOff>
    </xdr:from>
    <xdr:to>
      <xdr:col>5</xdr:col>
      <xdr:colOff>549275</xdr:colOff>
      <xdr:row>32</xdr:row>
      <xdr:rowOff>127000</xdr:rowOff>
    </xdr:to>
    <xdr:cxnSp macro="">
      <xdr:nvCxnSpPr>
        <xdr:cNvPr id="71" name="直線コネクタ 70"/>
        <xdr:cNvCxnSpPr/>
      </xdr:nvCxnSpPr>
      <xdr:spPr>
        <a:xfrm flipV="1">
          <a:off x="3098800" y="55480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92528</xdr:rowOff>
    </xdr:from>
    <xdr:to>
      <xdr:col>5</xdr:col>
      <xdr:colOff>600075</xdr:colOff>
      <xdr:row>35</xdr:row>
      <xdr:rowOff>22678</xdr:rowOff>
    </xdr:to>
    <xdr:sp macro="" textlink="">
      <xdr:nvSpPr>
        <xdr:cNvPr id="72" name="フローチャート : 判断 71"/>
        <xdr:cNvSpPr/>
      </xdr:nvSpPr>
      <xdr:spPr>
        <a:xfrm>
          <a:off x="3937000" y="592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7455</xdr:rowOff>
    </xdr:from>
    <xdr:ext cx="736600" cy="259045"/>
    <xdr:sp macro="" textlink="">
      <xdr:nvSpPr>
        <xdr:cNvPr id="73" name="テキスト ボックス 72"/>
        <xdr:cNvSpPr txBox="1"/>
      </xdr:nvSpPr>
      <xdr:spPr>
        <a:xfrm>
          <a:off x="3606800" y="600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3</xdr:col>
      <xdr:colOff>142875</xdr:colOff>
      <xdr:row>32</xdr:row>
      <xdr:rowOff>127000</xdr:rowOff>
    </xdr:from>
    <xdr:to>
      <xdr:col>4</xdr:col>
      <xdr:colOff>346075</xdr:colOff>
      <xdr:row>33</xdr:row>
      <xdr:rowOff>69850</xdr:rowOff>
    </xdr:to>
    <xdr:cxnSp macro="">
      <xdr:nvCxnSpPr>
        <xdr:cNvPr id="74" name="直線コネクタ 73"/>
        <xdr:cNvCxnSpPr/>
      </xdr:nvCxnSpPr>
      <xdr:spPr>
        <a:xfrm flipV="1">
          <a:off x="2209800" y="561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2722</xdr:rowOff>
    </xdr:from>
    <xdr:to>
      <xdr:col>4</xdr:col>
      <xdr:colOff>396875</xdr:colOff>
      <xdr:row>35</xdr:row>
      <xdr:rowOff>104322</xdr:rowOff>
    </xdr:to>
    <xdr:sp macro="" textlink="">
      <xdr:nvSpPr>
        <xdr:cNvPr id="75" name="フローチャート : 判断 74"/>
        <xdr:cNvSpPr/>
      </xdr:nvSpPr>
      <xdr:spPr>
        <a:xfrm>
          <a:off x="3048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89099</xdr:rowOff>
    </xdr:from>
    <xdr:ext cx="762000" cy="259045"/>
    <xdr:sp macro="" textlink="">
      <xdr:nvSpPr>
        <xdr:cNvPr id="76" name="テキスト ボックス 75"/>
        <xdr:cNvSpPr txBox="1"/>
      </xdr:nvSpPr>
      <xdr:spPr>
        <a:xfrm>
          <a:off x="2717800" y="60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69850</xdr:rowOff>
    </xdr:from>
    <xdr:to>
      <xdr:col>3</xdr:col>
      <xdr:colOff>142875</xdr:colOff>
      <xdr:row>33</xdr:row>
      <xdr:rowOff>151493</xdr:rowOff>
    </xdr:to>
    <xdr:cxnSp macro="">
      <xdr:nvCxnSpPr>
        <xdr:cNvPr id="77" name="直線コネクタ 76"/>
        <xdr:cNvCxnSpPr/>
      </xdr:nvCxnSpPr>
      <xdr:spPr>
        <a:xfrm flipV="1">
          <a:off x="1320800" y="57277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35378</xdr:rowOff>
    </xdr:from>
    <xdr:to>
      <xdr:col>3</xdr:col>
      <xdr:colOff>193675</xdr:colOff>
      <xdr:row>35</xdr:row>
      <xdr:rowOff>136978</xdr:rowOff>
    </xdr:to>
    <xdr:sp macro="" textlink="">
      <xdr:nvSpPr>
        <xdr:cNvPr id="78" name="フローチャート : 判断 77"/>
        <xdr:cNvSpPr/>
      </xdr:nvSpPr>
      <xdr:spPr>
        <a:xfrm>
          <a:off x="2159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121755</xdr:rowOff>
    </xdr:from>
    <xdr:ext cx="762000" cy="259045"/>
    <xdr:sp macro="" textlink="">
      <xdr:nvSpPr>
        <xdr:cNvPr id="79" name="テキスト ボックス 78"/>
        <xdr:cNvSpPr txBox="1"/>
      </xdr:nvSpPr>
      <xdr:spPr>
        <a:xfrm>
          <a:off x="1828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166007</xdr:rowOff>
    </xdr:from>
    <xdr:to>
      <xdr:col>1</xdr:col>
      <xdr:colOff>676275</xdr:colOff>
      <xdr:row>36</xdr:row>
      <xdr:rowOff>96157</xdr:rowOff>
    </xdr:to>
    <xdr:sp macro="" textlink="">
      <xdr:nvSpPr>
        <xdr:cNvPr id="80" name="フローチャート : 判断 79"/>
        <xdr:cNvSpPr/>
      </xdr:nvSpPr>
      <xdr:spPr>
        <a:xfrm>
          <a:off x="1270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80934</xdr:rowOff>
    </xdr:from>
    <xdr:ext cx="762000" cy="259045"/>
    <xdr:sp macro="" textlink="">
      <xdr:nvSpPr>
        <xdr:cNvPr id="81" name="テキスト ボックス 80"/>
        <xdr:cNvSpPr txBox="1"/>
      </xdr:nvSpPr>
      <xdr:spPr>
        <a:xfrm>
          <a:off x="939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32</xdr:row>
      <xdr:rowOff>76200</xdr:rowOff>
    </xdr:from>
    <xdr:to>
      <xdr:col>7</xdr:col>
      <xdr:colOff>66675</xdr:colOff>
      <xdr:row>33</xdr:row>
      <xdr:rowOff>6350</xdr:rowOff>
    </xdr:to>
    <xdr:sp macro="" textlink="">
      <xdr:nvSpPr>
        <xdr:cNvPr id="87" name="円/楕円 86"/>
        <xdr:cNvSpPr/>
      </xdr:nvSpPr>
      <xdr:spPr>
        <a:xfrm>
          <a:off x="47752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31</xdr:row>
      <xdr:rowOff>156227</xdr:rowOff>
    </xdr:from>
    <xdr:ext cx="762000" cy="259045"/>
    <xdr:sp macro="" textlink="">
      <xdr:nvSpPr>
        <xdr:cNvPr id="88" name="人件費該当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10886</xdr:rowOff>
    </xdr:from>
    <xdr:to>
      <xdr:col>5</xdr:col>
      <xdr:colOff>600075</xdr:colOff>
      <xdr:row>32</xdr:row>
      <xdr:rowOff>112486</xdr:rowOff>
    </xdr:to>
    <xdr:sp macro="" textlink="">
      <xdr:nvSpPr>
        <xdr:cNvPr id="89" name="円/楕円 88"/>
        <xdr:cNvSpPr/>
      </xdr:nvSpPr>
      <xdr:spPr>
        <a:xfrm>
          <a:off x="3937000" y="54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30</xdr:row>
      <xdr:rowOff>122663</xdr:rowOff>
    </xdr:from>
    <xdr:ext cx="736600" cy="259045"/>
    <xdr:sp macro="" textlink="">
      <xdr:nvSpPr>
        <xdr:cNvPr id="90" name="テキスト ボックス 89"/>
        <xdr:cNvSpPr txBox="1"/>
      </xdr:nvSpPr>
      <xdr:spPr>
        <a:xfrm>
          <a:off x="3606800" y="52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76200</xdr:rowOff>
    </xdr:from>
    <xdr:to>
      <xdr:col>4</xdr:col>
      <xdr:colOff>396875</xdr:colOff>
      <xdr:row>33</xdr:row>
      <xdr:rowOff>6350</xdr:rowOff>
    </xdr:to>
    <xdr:sp macro="" textlink="">
      <xdr:nvSpPr>
        <xdr:cNvPr id="91" name="円/楕円 90"/>
        <xdr:cNvSpPr/>
      </xdr:nvSpPr>
      <xdr:spPr>
        <a:xfrm>
          <a:off x="3048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16527</xdr:rowOff>
    </xdr:from>
    <xdr:ext cx="762000" cy="259045"/>
    <xdr:sp macro="" textlink="">
      <xdr:nvSpPr>
        <xdr:cNvPr id="92" name="テキスト ボックス 91"/>
        <xdr:cNvSpPr txBox="1"/>
      </xdr:nvSpPr>
      <xdr:spPr>
        <a:xfrm>
          <a:off x="2717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19050</xdr:rowOff>
    </xdr:from>
    <xdr:to>
      <xdr:col>3</xdr:col>
      <xdr:colOff>193675</xdr:colOff>
      <xdr:row>33</xdr:row>
      <xdr:rowOff>120650</xdr:rowOff>
    </xdr:to>
    <xdr:sp macro="" textlink="">
      <xdr:nvSpPr>
        <xdr:cNvPr id="93" name="円/楕円 92"/>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130827</xdr:rowOff>
    </xdr:from>
    <xdr:ext cx="762000" cy="259045"/>
    <xdr:sp macro="" textlink="">
      <xdr:nvSpPr>
        <xdr:cNvPr id="94" name="テキスト ボックス 93"/>
        <xdr:cNvSpPr txBox="1"/>
      </xdr:nvSpPr>
      <xdr:spPr>
        <a:xfrm>
          <a:off x="1828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100693</xdr:rowOff>
    </xdr:from>
    <xdr:to>
      <xdr:col>1</xdr:col>
      <xdr:colOff>676275</xdr:colOff>
      <xdr:row>34</xdr:row>
      <xdr:rowOff>30843</xdr:rowOff>
    </xdr:to>
    <xdr:sp macro="" textlink="">
      <xdr:nvSpPr>
        <xdr:cNvPr id="95" name="円/楕円 94"/>
        <xdr:cNvSpPr/>
      </xdr:nvSpPr>
      <xdr:spPr>
        <a:xfrm>
          <a:off x="1270000" y="57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41020</xdr:rowOff>
    </xdr:from>
    <xdr:ext cx="762000" cy="259045"/>
    <xdr:sp macro="" textlink="">
      <xdr:nvSpPr>
        <xdr:cNvPr id="96" name="テキスト ボックス 95"/>
        <xdr:cNvSpPr txBox="1"/>
      </xdr:nvSpPr>
      <xdr:spPr>
        <a:xfrm>
          <a:off x="939800" y="552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年度の物件費は、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地区センターの指定管理制度導入</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などにより経常一般財源が前年度比</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328</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増</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となり、</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ポイント増</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となっている。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物件費全体では、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行政</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OA</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化推進</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事業などにより、全体として</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339</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百万円増となっている。</a:t>
          </a:r>
          <a:endParaRPr lang="ja-JP" altLang="ja-JP" sz="14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財政計画において、主に経常経費の削減に取り組むこととしており、今後も引き続き取り組んでいく必要がある。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94343</xdr:rowOff>
    </xdr:to>
    <xdr:cxnSp macro="">
      <xdr:nvCxnSpPr>
        <xdr:cNvPr id="126" name="直線コネクタ 125"/>
        <xdr:cNvCxnSpPr/>
      </xdr:nvCxnSpPr>
      <xdr:spPr>
        <a:xfrm flipV="1">
          <a:off x="16510000" y="2331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9"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30" name="直線コネクタ 129"/>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151493</xdr:rowOff>
    </xdr:from>
    <xdr:to>
      <xdr:col>24</xdr:col>
      <xdr:colOff>31750</xdr:colOff>
      <xdr:row>15</xdr:row>
      <xdr:rowOff>4536</xdr:rowOff>
    </xdr:to>
    <xdr:cxnSp macro="">
      <xdr:nvCxnSpPr>
        <xdr:cNvPr id="131" name="直線コネクタ 130"/>
        <xdr:cNvCxnSpPr/>
      </xdr:nvCxnSpPr>
      <xdr:spPr>
        <a:xfrm>
          <a:off x="15671800" y="23803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64606</xdr:rowOff>
    </xdr:from>
    <xdr:ext cx="762000" cy="259045"/>
    <xdr:sp macro="" textlink="">
      <xdr:nvSpPr>
        <xdr:cNvPr id="132"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33" name="フローチャート : 判断 132"/>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151493</xdr:rowOff>
    </xdr:from>
    <xdr:to>
      <xdr:col>22</xdr:col>
      <xdr:colOff>565150</xdr:colOff>
      <xdr:row>14</xdr:row>
      <xdr:rowOff>12700</xdr:rowOff>
    </xdr:to>
    <xdr:cxnSp macro="">
      <xdr:nvCxnSpPr>
        <xdr:cNvPr id="134" name="直線コネクタ 133"/>
        <xdr:cNvCxnSpPr/>
      </xdr:nvCxnSpPr>
      <xdr:spPr>
        <a:xfrm flipV="1">
          <a:off x="14782800" y="2380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13</xdr:row>
      <xdr:rowOff>117021</xdr:rowOff>
    </xdr:from>
    <xdr:to>
      <xdr:col>22</xdr:col>
      <xdr:colOff>615950</xdr:colOff>
      <xdr:row>14</xdr:row>
      <xdr:rowOff>47171</xdr:rowOff>
    </xdr:to>
    <xdr:sp macro="" textlink="">
      <xdr:nvSpPr>
        <xdr:cNvPr id="135" name="フローチャート : 判断 134"/>
        <xdr:cNvSpPr/>
      </xdr:nvSpPr>
      <xdr:spPr>
        <a:xfrm>
          <a:off x="15621000" y="234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31948</xdr:rowOff>
    </xdr:from>
    <xdr:ext cx="736600" cy="259045"/>
    <xdr:sp macro="" textlink="">
      <xdr:nvSpPr>
        <xdr:cNvPr id="136" name="テキスト ボックス 135"/>
        <xdr:cNvSpPr txBox="1"/>
      </xdr:nvSpPr>
      <xdr:spPr>
        <a:xfrm>
          <a:off x="15290800" y="243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xdr:rowOff>
    </xdr:from>
    <xdr:to>
      <xdr:col>21</xdr:col>
      <xdr:colOff>361950</xdr:colOff>
      <xdr:row>14</xdr:row>
      <xdr:rowOff>29029</xdr:rowOff>
    </xdr:to>
    <xdr:cxnSp macro="">
      <xdr:nvCxnSpPr>
        <xdr:cNvPr id="137" name="直線コネクタ 136"/>
        <xdr:cNvCxnSpPr/>
      </xdr:nvCxnSpPr>
      <xdr:spPr>
        <a:xfrm flipV="1">
          <a:off x="13893800" y="24130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39" name="テキスト ボックス 138"/>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69850</xdr:rowOff>
    </xdr:from>
    <xdr:to>
      <xdr:col>20</xdr:col>
      <xdr:colOff>158750</xdr:colOff>
      <xdr:row>14</xdr:row>
      <xdr:rowOff>29029</xdr:rowOff>
    </xdr:to>
    <xdr:cxnSp macro="">
      <xdr:nvCxnSpPr>
        <xdr:cNvPr id="140" name="直線コネクタ 139"/>
        <xdr:cNvCxnSpPr/>
      </xdr:nvCxnSpPr>
      <xdr:spPr>
        <a:xfrm>
          <a:off x="13004800" y="22987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41" name="フローチャート : 判断 140"/>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2" name="テキスト ボックス 141"/>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3" name="フローチャート : 判断 142"/>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4" name="テキスト ボックス 143"/>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125186</xdr:rowOff>
    </xdr:from>
    <xdr:to>
      <xdr:col>24</xdr:col>
      <xdr:colOff>82550</xdr:colOff>
      <xdr:row>15</xdr:row>
      <xdr:rowOff>55336</xdr:rowOff>
    </xdr:to>
    <xdr:sp macro="" textlink="">
      <xdr:nvSpPr>
        <xdr:cNvPr id="150" name="円/楕円 149"/>
        <xdr:cNvSpPr/>
      </xdr:nvSpPr>
      <xdr:spPr>
        <a:xfrm>
          <a:off x="164592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141713</xdr:rowOff>
    </xdr:from>
    <xdr:ext cx="762000" cy="259045"/>
    <xdr:sp macro="" textlink="">
      <xdr:nvSpPr>
        <xdr:cNvPr id="151" name="物件費該当値テキスト"/>
        <xdr:cNvSpPr txBox="1"/>
      </xdr:nvSpPr>
      <xdr:spPr>
        <a:xfrm>
          <a:off x="16598900" y="237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100693</xdr:rowOff>
    </xdr:from>
    <xdr:to>
      <xdr:col>22</xdr:col>
      <xdr:colOff>615950</xdr:colOff>
      <xdr:row>14</xdr:row>
      <xdr:rowOff>30843</xdr:rowOff>
    </xdr:to>
    <xdr:sp macro="" textlink="">
      <xdr:nvSpPr>
        <xdr:cNvPr id="152" name="円/楕円 151"/>
        <xdr:cNvSpPr/>
      </xdr:nvSpPr>
      <xdr:spPr>
        <a:xfrm>
          <a:off x="156210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41020</xdr:rowOff>
    </xdr:from>
    <xdr:ext cx="736600" cy="259045"/>
    <xdr:sp macro="" textlink="">
      <xdr:nvSpPr>
        <xdr:cNvPr id="153" name="テキスト ボックス 152"/>
        <xdr:cNvSpPr txBox="1"/>
      </xdr:nvSpPr>
      <xdr:spPr>
        <a:xfrm>
          <a:off x="15290800" y="209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133350</xdr:rowOff>
    </xdr:from>
    <xdr:to>
      <xdr:col>21</xdr:col>
      <xdr:colOff>412750</xdr:colOff>
      <xdr:row>14</xdr:row>
      <xdr:rowOff>63500</xdr:rowOff>
    </xdr:to>
    <xdr:sp macro="" textlink="">
      <xdr:nvSpPr>
        <xdr:cNvPr id="154" name="円/楕円 153"/>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73677</xdr:rowOff>
    </xdr:from>
    <xdr:ext cx="762000" cy="259045"/>
    <xdr:sp macro="" textlink="">
      <xdr:nvSpPr>
        <xdr:cNvPr id="155" name="テキスト ボックス 154"/>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149679</xdr:rowOff>
    </xdr:from>
    <xdr:to>
      <xdr:col>20</xdr:col>
      <xdr:colOff>209550</xdr:colOff>
      <xdr:row>14</xdr:row>
      <xdr:rowOff>79829</xdr:rowOff>
    </xdr:to>
    <xdr:sp macro="" textlink="">
      <xdr:nvSpPr>
        <xdr:cNvPr id="156" name="円/楕円 155"/>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90006</xdr:rowOff>
    </xdr:from>
    <xdr:ext cx="762000" cy="259045"/>
    <xdr:sp macro="" textlink="">
      <xdr:nvSpPr>
        <xdr:cNvPr id="157" name="テキスト ボックス 156"/>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19050</xdr:rowOff>
    </xdr:from>
    <xdr:to>
      <xdr:col>19</xdr:col>
      <xdr:colOff>6350</xdr:colOff>
      <xdr:row>13</xdr:row>
      <xdr:rowOff>120650</xdr:rowOff>
    </xdr:to>
    <xdr:sp macro="" textlink="">
      <xdr:nvSpPr>
        <xdr:cNvPr id="158" name="円/楕円 157"/>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130827</xdr:rowOff>
    </xdr:from>
    <xdr:ext cx="762000" cy="259045"/>
    <xdr:sp macro="" textlink="">
      <xdr:nvSpPr>
        <xdr:cNvPr id="159" name="テキスト ボックス 158"/>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年度の扶助費は、経常一般財源が前年度比</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79</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百万円増となったことから、</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0.4</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の増となっている。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全体としては、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社会福祉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費が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400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百万円増、教育費が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147</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万円増となったことなどにより、</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861</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百万円の増となっている。</a:t>
          </a:r>
          <a:endParaRPr lang="ja-JP" altLang="ja-JP" sz="14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本市の人口は、平成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年１月１日現在、前年度から</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1,183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人減少（住民基本台帳人口）しているものの、少子高齢化の流れに歯止めがかからないことから、今後とも扶助費については増加が見込まれる。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62</xdr:row>
      <xdr:rowOff>61685</xdr:rowOff>
    </xdr:to>
    <xdr:cxnSp macro="">
      <xdr:nvCxnSpPr>
        <xdr:cNvPr id="189" name="直線コネクタ 188"/>
        <xdr:cNvCxnSpPr/>
      </xdr:nvCxnSpPr>
      <xdr:spPr>
        <a:xfrm flipV="1">
          <a:off x="4826000" y="9211128"/>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33762</xdr:rowOff>
    </xdr:from>
    <xdr:ext cx="762000" cy="259045"/>
    <xdr:sp macro="" textlink="">
      <xdr:nvSpPr>
        <xdr:cNvPr id="190"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62</xdr:row>
      <xdr:rowOff>61685</xdr:rowOff>
    </xdr:from>
    <xdr:to>
      <xdr:col>7</xdr:col>
      <xdr:colOff>104775</xdr:colOff>
      <xdr:row>62</xdr:row>
      <xdr:rowOff>61685</xdr:rowOff>
    </xdr:to>
    <xdr:cxnSp macro="">
      <xdr:nvCxnSpPr>
        <xdr:cNvPr id="191" name="直線コネクタ 190"/>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92"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93" name="直線コネクタ 192"/>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83457</xdr:rowOff>
    </xdr:from>
    <xdr:to>
      <xdr:col>7</xdr:col>
      <xdr:colOff>15875</xdr:colOff>
      <xdr:row>54</xdr:row>
      <xdr:rowOff>127000</xdr:rowOff>
    </xdr:to>
    <xdr:cxnSp macro="">
      <xdr:nvCxnSpPr>
        <xdr:cNvPr id="194" name="直線コネクタ 193"/>
        <xdr:cNvCxnSpPr/>
      </xdr:nvCxnSpPr>
      <xdr:spPr>
        <a:xfrm>
          <a:off x="3987800" y="9341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75492</xdr:rowOff>
    </xdr:from>
    <xdr:ext cx="762000" cy="259045"/>
    <xdr:sp macro="" textlink="">
      <xdr:nvSpPr>
        <xdr:cNvPr id="195"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196" name="フローチャート : 判断 195"/>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18143</xdr:rowOff>
    </xdr:from>
    <xdr:to>
      <xdr:col>5</xdr:col>
      <xdr:colOff>549275</xdr:colOff>
      <xdr:row>54</xdr:row>
      <xdr:rowOff>83457</xdr:rowOff>
    </xdr:to>
    <xdr:cxnSp macro="">
      <xdr:nvCxnSpPr>
        <xdr:cNvPr id="197" name="直線コネクタ 196"/>
        <xdr:cNvCxnSpPr/>
      </xdr:nvCxnSpPr>
      <xdr:spPr>
        <a:xfrm>
          <a:off x="3098800" y="9276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10885</xdr:rowOff>
    </xdr:from>
    <xdr:to>
      <xdr:col>5</xdr:col>
      <xdr:colOff>600075</xdr:colOff>
      <xdr:row>54</xdr:row>
      <xdr:rowOff>112485</xdr:rowOff>
    </xdr:to>
    <xdr:sp macro="" textlink="">
      <xdr:nvSpPr>
        <xdr:cNvPr id="198" name="フローチャート : 判断 197"/>
        <xdr:cNvSpPr/>
      </xdr:nvSpPr>
      <xdr:spPr>
        <a:xfrm>
          <a:off x="3937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199" name="テキスト ボックス 198"/>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xdr:rowOff>
    </xdr:from>
    <xdr:to>
      <xdr:col>4</xdr:col>
      <xdr:colOff>346075</xdr:colOff>
      <xdr:row>54</xdr:row>
      <xdr:rowOff>18143</xdr:rowOff>
    </xdr:to>
    <xdr:cxnSp macro="">
      <xdr:nvCxnSpPr>
        <xdr:cNvPr id="200" name="直線コネクタ 199"/>
        <xdr:cNvCxnSpPr/>
      </xdr:nvCxnSpPr>
      <xdr:spPr>
        <a:xfrm>
          <a:off x="2209800" y="9265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160565</xdr:rowOff>
    </xdr:from>
    <xdr:to>
      <xdr:col>4</xdr:col>
      <xdr:colOff>396875</xdr:colOff>
      <xdr:row>54</xdr:row>
      <xdr:rowOff>90715</xdr:rowOff>
    </xdr:to>
    <xdr:sp macro="" textlink="">
      <xdr:nvSpPr>
        <xdr:cNvPr id="201" name="フローチャート : 判断 200"/>
        <xdr:cNvSpPr/>
      </xdr:nvSpPr>
      <xdr:spPr>
        <a:xfrm>
          <a:off x="3048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75492</xdr:rowOff>
    </xdr:from>
    <xdr:ext cx="762000" cy="259045"/>
    <xdr:sp macro="" textlink="">
      <xdr:nvSpPr>
        <xdr:cNvPr id="202" name="テキスト ボックス 201"/>
        <xdr:cNvSpPr txBox="1"/>
      </xdr:nvSpPr>
      <xdr:spPr>
        <a:xfrm>
          <a:off x="2717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xdr:rowOff>
    </xdr:from>
    <xdr:to>
      <xdr:col>3</xdr:col>
      <xdr:colOff>142875</xdr:colOff>
      <xdr:row>54</xdr:row>
      <xdr:rowOff>127000</xdr:rowOff>
    </xdr:to>
    <xdr:cxnSp macro="">
      <xdr:nvCxnSpPr>
        <xdr:cNvPr id="203" name="直線コネクタ 202"/>
        <xdr:cNvCxnSpPr/>
      </xdr:nvCxnSpPr>
      <xdr:spPr>
        <a:xfrm flipV="1">
          <a:off x="1320800" y="9265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149678</xdr:rowOff>
    </xdr:from>
    <xdr:to>
      <xdr:col>3</xdr:col>
      <xdr:colOff>193675</xdr:colOff>
      <xdr:row>54</xdr:row>
      <xdr:rowOff>79828</xdr:rowOff>
    </xdr:to>
    <xdr:sp macro="" textlink="">
      <xdr:nvSpPr>
        <xdr:cNvPr id="204" name="フローチャート : 判断 203"/>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64605</xdr:rowOff>
    </xdr:from>
    <xdr:ext cx="762000" cy="259045"/>
    <xdr:sp macro="" textlink="">
      <xdr:nvSpPr>
        <xdr:cNvPr id="205" name="テキスト ボックス 204"/>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6" name="フローチャート : 判断 205"/>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07" name="テキスト ボックス 206"/>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13" name="円/楕円 212"/>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4"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32657</xdr:rowOff>
    </xdr:from>
    <xdr:to>
      <xdr:col>5</xdr:col>
      <xdr:colOff>600075</xdr:colOff>
      <xdr:row>54</xdr:row>
      <xdr:rowOff>134257</xdr:rowOff>
    </xdr:to>
    <xdr:sp macro="" textlink="">
      <xdr:nvSpPr>
        <xdr:cNvPr id="215" name="円/楕円 214"/>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119034</xdr:rowOff>
    </xdr:from>
    <xdr:ext cx="736600" cy="259045"/>
    <xdr:sp macro="" textlink="">
      <xdr:nvSpPr>
        <xdr:cNvPr id="216" name="テキスト ボックス 215"/>
        <xdr:cNvSpPr txBox="1"/>
      </xdr:nvSpPr>
      <xdr:spPr>
        <a:xfrm>
          <a:off x="3606800" y="937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138793</xdr:rowOff>
    </xdr:from>
    <xdr:to>
      <xdr:col>4</xdr:col>
      <xdr:colOff>396875</xdr:colOff>
      <xdr:row>54</xdr:row>
      <xdr:rowOff>68943</xdr:rowOff>
    </xdr:to>
    <xdr:sp macro="" textlink="">
      <xdr:nvSpPr>
        <xdr:cNvPr id="217" name="円/楕円 216"/>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79120</xdr:rowOff>
    </xdr:from>
    <xdr:ext cx="762000" cy="259045"/>
    <xdr:sp macro="" textlink="">
      <xdr:nvSpPr>
        <xdr:cNvPr id="218" name="テキスト ボックス 217"/>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127907</xdr:rowOff>
    </xdr:from>
    <xdr:to>
      <xdr:col>3</xdr:col>
      <xdr:colOff>193675</xdr:colOff>
      <xdr:row>54</xdr:row>
      <xdr:rowOff>58057</xdr:rowOff>
    </xdr:to>
    <xdr:sp macro="" textlink="">
      <xdr:nvSpPr>
        <xdr:cNvPr id="219" name="円/楕円 218"/>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68234</xdr:rowOff>
    </xdr:from>
    <xdr:ext cx="762000" cy="259045"/>
    <xdr:sp macro="" textlink="">
      <xdr:nvSpPr>
        <xdr:cNvPr id="220" name="テキスト ボックス 219"/>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21" name="円/楕円 220"/>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22" name="テキスト ボックス 221"/>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その他に含まれる経費は維持補修費及び繰出金であるが、平成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年度は、簡易水道事業が企業会計へ一部移行したことによる減</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や</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国民健康保険事業への繰出金の</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などにより、経常一般財源が前年度比</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323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となり、</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0.5%</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全体としては、繰出金が簡易水道特別会計で</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470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百万円減、国民健康保険特別会計</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（事業勘定）</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で</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182</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百万円減などにより、前年度比</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506</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百万円減となっている。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今後は、下水道事業などの料金の改定や、将来的に見込まれる施設修繕への対応を検討している。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139700</xdr:rowOff>
    </xdr:from>
    <xdr:to>
      <xdr:col>24</xdr:col>
      <xdr:colOff>31750</xdr:colOff>
      <xdr:row>61</xdr:row>
      <xdr:rowOff>31750</xdr:rowOff>
    </xdr:to>
    <xdr:cxnSp macro="">
      <xdr:nvCxnSpPr>
        <xdr:cNvPr id="250" name="直線コネクタ 249"/>
        <xdr:cNvCxnSpPr/>
      </xdr:nvCxnSpPr>
      <xdr:spPr>
        <a:xfrm flipV="1">
          <a:off x="16510000" y="9055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51"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52" name="直線コネクタ 251"/>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54627</xdr:rowOff>
    </xdr:from>
    <xdr:ext cx="762000" cy="259045"/>
    <xdr:sp macro="" textlink="">
      <xdr:nvSpPr>
        <xdr:cNvPr id="25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52</xdr:row>
      <xdr:rowOff>139700</xdr:rowOff>
    </xdr:from>
    <xdr:to>
      <xdr:col>24</xdr:col>
      <xdr:colOff>120650</xdr:colOff>
      <xdr:row>52</xdr:row>
      <xdr:rowOff>139700</xdr:rowOff>
    </xdr:to>
    <xdr:cxnSp macro="">
      <xdr:nvCxnSpPr>
        <xdr:cNvPr id="254" name="直線コネクタ 25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63500</xdr:rowOff>
    </xdr:to>
    <xdr:cxnSp macro="">
      <xdr:nvCxnSpPr>
        <xdr:cNvPr id="255" name="直線コネクタ 254"/>
        <xdr:cNvCxnSpPr/>
      </xdr:nvCxnSpPr>
      <xdr:spPr>
        <a:xfrm flipV="1">
          <a:off x="15671800" y="9956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80027</xdr:rowOff>
    </xdr:from>
    <xdr:ext cx="762000" cy="259045"/>
    <xdr:sp macro="" textlink="">
      <xdr:nvSpPr>
        <xdr:cNvPr id="256"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7" name="フローチャート : 判断 256"/>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63500</xdr:rowOff>
    </xdr:to>
    <xdr:cxnSp macro="">
      <xdr:nvCxnSpPr>
        <xdr:cNvPr id="258" name="直線コネクタ 257"/>
        <xdr:cNvCxnSpPr/>
      </xdr:nvCxnSpPr>
      <xdr:spPr>
        <a:xfrm>
          <a:off x="14782800" y="999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59" name="フローチャート : 判断 258"/>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60" name="テキスト ボックス 259"/>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127000</xdr:rowOff>
    </xdr:to>
    <xdr:cxnSp macro="">
      <xdr:nvCxnSpPr>
        <xdr:cNvPr id="261" name="直線コネクタ 260"/>
        <xdr:cNvCxnSpPr/>
      </xdr:nvCxnSpPr>
      <xdr:spPr>
        <a:xfrm flipV="1">
          <a:off x="13893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50800</xdr:rowOff>
    </xdr:from>
    <xdr:to>
      <xdr:col>21</xdr:col>
      <xdr:colOff>412750</xdr:colOff>
      <xdr:row>56</xdr:row>
      <xdr:rowOff>152400</xdr:rowOff>
    </xdr:to>
    <xdr:sp macro="" textlink="">
      <xdr:nvSpPr>
        <xdr:cNvPr id="262" name="フローチャート : 判断 261"/>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162577</xdr:rowOff>
    </xdr:from>
    <xdr:ext cx="762000" cy="259045"/>
    <xdr:sp macro="" textlink="">
      <xdr:nvSpPr>
        <xdr:cNvPr id="263" name="テキスト ボックス 262"/>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82550</xdr:rowOff>
    </xdr:from>
    <xdr:to>
      <xdr:col>20</xdr:col>
      <xdr:colOff>158750</xdr:colOff>
      <xdr:row>58</xdr:row>
      <xdr:rowOff>127000</xdr:rowOff>
    </xdr:to>
    <xdr:cxnSp macro="">
      <xdr:nvCxnSpPr>
        <xdr:cNvPr id="264" name="直線コネクタ 263"/>
        <xdr:cNvCxnSpPr/>
      </xdr:nvCxnSpPr>
      <xdr:spPr>
        <a:xfrm>
          <a:off x="13004800" y="9855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5" name="フローチャート : 判断 264"/>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6" name="テキスト ボックス 265"/>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7" name="フローチャート : 判断 266"/>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8" name="テキスト ボックス 267"/>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74" name="円/楕円 273"/>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75"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12700</xdr:rowOff>
    </xdr:from>
    <xdr:to>
      <xdr:col>22</xdr:col>
      <xdr:colOff>615950</xdr:colOff>
      <xdr:row>58</xdr:row>
      <xdr:rowOff>114300</xdr:rowOff>
    </xdr:to>
    <xdr:sp macro="" textlink="">
      <xdr:nvSpPr>
        <xdr:cNvPr id="276" name="円/楕円 275"/>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99077</xdr:rowOff>
    </xdr:from>
    <xdr:ext cx="736600" cy="259045"/>
    <xdr:sp macro="" textlink="">
      <xdr:nvSpPr>
        <xdr:cNvPr id="277" name="テキスト ボックス 276"/>
        <xdr:cNvSpPr txBox="1"/>
      </xdr:nvSpPr>
      <xdr:spPr>
        <a:xfrm>
          <a:off x="15290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8" name="円/楕円 277"/>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9" name="テキスト ボックス 278"/>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80" name="円/楕円 279"/>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81" name="テキスト ボックス 280"/>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31750</xdr:rowOff>
    </xdr:from>
    <xdr:to>
      <xdr:col>19</xdr:col>
      <xdr:colOff>6350</xdr:colOff>
      <xdr:row>57</xdr:row>
      <xdr:rowOff>133350</xdr:rowOff>
    </xdr:to>
    <xdr:sp macro="" textlink="">
      <xdr:nvSpPr>
        <xdr:cNvPr id="282" name="円/楕円 281"/>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118127</xdr:rowOff>
    </xdr:from>
    <xdr:ext cx="762000" cy="259045"/>
    <xdr:sp macro="" textlink="">
      <xdr:nvSpPr>
        <xdr:cNvPr id="283" name="テキスト ボックス 282"/>
        <xdr:cNvSpPr txBox="1"/>
      </xdr:nvSpPr>
      <xdr:spPr>
        <a:xfrm>
          <a:off x="12623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年度の補助費等は、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いわて国体実行委員会負担金</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の増などにより、経常一般財源が前年度比</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百万円増となり、</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0.3</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増となった。</a:t>
          </a:r>
          <a:endParaRPr lang="ja-JP" altLang="ja-JP" sz="14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補助費等全体では、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水道事業会計負担金</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310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百万円増、病院事業会計負担金が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240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、商品券発行等の消費喚起事業が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215</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百万円減などにより、</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22</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となっている。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行財政改革により平成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24</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年度において補助金の原則</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15</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％削減を実施しているものの、国施策等で増加傾向にあり、物件費同様削減が急がれるところである。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42</xdr:row>
      <xdr:rowOff>7257</xdr:rowOff>
    </xdr:to>
    <xdr:cxnSp macro="">
      <xdr:nvCxnSpPr>
        <xdr:cNvPr id="313" name="直線コネクタ 312"/>
        <xdr:cNvCxnSpPr/>
      </xdr:nvCxnSpPr>
      <xdr:spPr>
        <a:xfrm flipV="1">
          <a:off x="16510000" y="5586186"/>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150784</xdr:rowOff>
    </xdr:from>
    <xdr:ext cx="762000" cy="259045"/>
    <xdr:sp macro="" textlink="">
      <xdr:nvSpPr>
        <xdr:cNvPr id="314" name="補助費等最小値テキスト"/>
        <xdr:cNvSpPr txBox="1"/>
      </xdr:nvSpPr>
      <xdr:spPr>
        <a:xfrm>
          <a:off x="16598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42</xdr:row>
      <xdr:rowOff>7257</xdr:rowOff>
    </xdr:from>
    <xdr:to>
      <xdr:col>24</xdr:col>
      <xdr:colOff>120650</xdr:colOff>
      <xdr:row>42</xdr:row>
      <xdr:rowOff>7257</xdr:rowOff>
    </xdr:to>
    <xdr:cxnSp macro="">
      <xdr:nvCxnSpPr>
        <xdr:cNvPr id="315" name="直線コネクタ 314"/>
        <xdr:cNvCxnSpPr/>
      </xdr:nvCxnSpPr>
      <xdr:spPr>
        <a:xfrm>
          <a:off x="16421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42635</xdr:rowOff>
    </xdr:from>
    <xdr:to>
      <xdr:col>24</xdr:col>
      <xdr:colOff>31750</xdr:colOff>
      <xdr:row>39</xdr:row>
      <xdr:rowOff>75293</xdr:rowOff>
    </xdr:to>
    <xdr:cxnSp macro="">
      <xdr:nvCxnSpPr>
        <xdr:cNvPr id="318" name="直線コネクタ 317"/>
        <xdr:cNvCxnSpPr/>
      </xdr:nvCxnSpPr>
      <xdr:spPr>
        <a:xfrm>
          <a:off x="15671800" y="6729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152599</xdr:rowOff>
    </xdr:from>
    <xdr:ext cx="762000" cy="259045"/>
    <xdr:sp macro="" textlink="">
      <xdr:nvSpPr>
        <xdr:cNvPr id="319"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136072</xdr:rowOff>
    </xdr:from>
    <xdr:to>
      <xdr:col>24</xdr:col>
      <xdr:colOff>82550</xdr:colOff>
      <xdr:row>37</xdr:row>
      <xdr:rowOff>66222</xdr:rowOff>
    </xdr:to>
    <xdr:sp macro="" textlink="">
      <xdr:nvSpPr>
        <xdr:cNvPr id="320" name="フローチャート : 判断 319"/>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61685</xdr:rowOff>
    </xdr:from>
    <xdr:to>
      <xdr:col>22</xdr:col>
      <xdr:colOff>565150</xdr:colOff>
      <xdr:row>39</xdr:row>
      <xdr:rowOff>42635</xdr:rowOff>
    </xdr:to>
    <xdr:cxnSp macro="">
      <xdr:nvCxnSpPr>
        <xdr:cNvPr id="321" name="直線コネクタ 320"/>
        <xdr:cNvCxnSpPr/>
      </xdr:nvCxnSpPr>
      <xdr:spPr>
        <a:xfrm>
          <a:off x="14782800" y="65767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38</xdr:row>
      <xdr:rowOff>119743</xdr:rowOff>
    </xdr:from>
    <xdr:to>
      <xdr:col>22</xdr:col>
      <xdr:colOff>615950</xdr:colOff>
      <xdr:row>39</xdr:row>
      <xdr:rowOff>49893</xdr:rowOff>
    </xdr:to>
    <xdr:sp macro="" textlink="">
      <xdr:nvSpPr>
        <xdr:cNvPr id="322" name="フローチャート : 判断 321"/>
        <xdr:cNvSpPr/>
      </xdr:nvSpPr>
      <xdr:spPr>
        <a:xfrm>
          <a:off x="15621000" y="663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60070</xdr:rowOff>
    </xdr:from>
    <xdr:ext cx="736600" cy="259045"/>
    <xdr:sp macro="" textlink="">
      <xdr:nvSpPr>
        <xdr:cNvPr id="323" name="テキスト ボックス 322"/>
        <xdr:cNvSpPr txBox="1"/>
      </xdr:nvSpPr>
      <xdr:spPr>
        <a:xfrm>
          <a:off x="15290800" y="640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61685</xdr:rowOff>
    </xdr:from>
    <xdr:to>
      <xdr:col>21</xdr:col>
      <xdr:colOff>361950</xdr:colOff>
      <xdr:row>38</xdr:row>
      <xdr:rowOff>159657</xdr:rowOff>
    </xdr:to>
    <xdr:cxnSp macro="">
      <xdr:nvCxnSpPr>
        <xdr:cNvPr id="324" name="直線コネクタ 323"/>
        <xdr:cNvCxnSpPr/>
      </xdr:nvCxnSpPr>
      <xdr:spPr>
        <a:xfrm flipV="1">
          <a:off x="13893800" y="6576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84364</xdr:rowOff>
    </xdr:from>
    <xdr:to>
      <xdr:col>21</xdr:col>
      <xdr:colOff>412750</xdr:colOff>
      <xdr:row>38</xdr:row>
      <xdr:rowOff>14514</xdr:rowOff>
    </xdr:to>
    <xdr:sp macro="" textlink="">
      <xdr:nvSpPr>
        <xdr:cNvPr id="325" name="フローチャート : 判断 324"/>
        <xdr:cNvSpPr/>
      </xdr:nvSpPr>
      <xdr:spPr>
        <a:xfrm>
          <a:off x="14732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24691</xdr:rowOff>
    </xdr:from>
    <xdr:ext cx="762000" cy="259045"/>
    <xdr:sp macro="" textlink="">
      <xdr:nvSpPr>
        <xdr:cNvPr id="326" name="テキスト ボックス 325"/>
        <xdr:cNvSpPr txBox="1"/>
      </xdr:nvSpPr>
      <xdr:spPr>
        <a:xfrm>
          <a:off x="14401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116115</xdr:rowOff>
    </xdr:from>
    <xdr:to>
      <xdr:col>20</xdr:col>
      <xdr:colOff>158750</xdr:colOff>
      <xdr:row>38</xdr:row>
      <xdr:rowOff>159657</xdr:rowOff>
    </xdr:to>
    <xdr:cxnSp macro="">
      <xdr:nvCxnSpPr>
        <xdr:cNvPr id="327" name="直線コネクタ 326"/>
        <xdr:cNvCxnSpPr/>
      </xdr:nvCxnSpPr>
      <xdr:spPr>
        <a:xfrm>
          <a:off x="13004800" y="6631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117022</xdr:rowOff>
    </xdr:from>
    <xdr:to>
      <xdr:col>20</xdr:col>
      <xdr:colOff>209550</xdr:colOff>
      <xdr:row>38</xdr:row>
      <xdr:rowOff>47172</xdr:rowOff>
    </xdr:to>
    <xdr:sp macro="" textlink="">
      <xdr:nvSpPr>
        <xdr:cNvPr id="328" name="フローチャート : 判断 327"/>
        <xdr:cNvSpPr/>
      </xdr:nvSpPr>
      <xdr:spPr>
        <a:xfrm>
          <a:off x="13843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57349</xdr:rowOff>
    </xdr:from>
    <xdr:ext cx="762000" cy="259045"/>
    <xdr:sp macro="" textlink="">
      <xdr:nvSpPr>
        <xdr:cNvPr id="329" name="テキスト ボックス 328"/>
        <xdr:cNvSpPr txBox="1"/>
      </xdr:nvSpPr>
      <xdr:spPr>
        <a:xfrm>
          <a:off x="13512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138793</xdr:rowOff>
    </xdr:from>
    <xdr:to>
      <xdr:col>19</xdr:col>
      <xdr:colOff>6350</xdr:colOff>
      <xdr:row>38</xdr:row>
      <xdr:rowOff>68943</xdr:rowOff>
    </xdr:to>
    <xdr:sp macro="" textlink="">
      <xdr:nvSpPr>
        <xdr:cNvPr id="330" name="フローチャート : 判断 329"/>
        <xdr:cNvSpPr/>
      </xdr:nvSpPr>
      <xdr:spPr>
        <a:xfrm>
          <a:off x="12954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79120</xdr:rowOff>
    </xdr:from>
    <xdr:ext cx="762000" cy="259045"/>
    <xdr:sp macro="" textlink="">
      <xdr:nvSpPr>
        <xdr:cNvPr id="331" name="テキスト ボックス 330"/>
        <xdr:cNvSpPr txBox="1"/>
      </xdr:nvSpPr>
      <xdr:spPr>
        <a:xfrm>
          <a:off x="12623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24493</xdr:rowOff>
    </xdr:from>
    <xdr:to>
      <xdr:col>24</xdr:col>
      <xdr:colOff>82550</xdr:colOff>
      <xdr:row>39</xdr:row>
      <xdr:rowOff>126093</xdr:rowOff>
    </xdr:to>
    <xdr:sp macro="" textlink="">
      <xdr:nvSpPr>
        <xdr:cNvPr id="337" name="円/楕円 336"/>
        <xdr:cNvSpPr/>
      </xdr:nvSpPr>
      <xdr:spPr>
        <a:xfrm>
          <a:off x="164592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168020</xdr:rowOff>
    </xdr:from>
    <xdr:ext cx="762000" cy="259045"/>
    <xdr:sp macro="" textlink="">
      <xdr:nvSpPr>
        <xdr:cNvPr id="338" name="補助費等該当値テキスト"/>
        <xdr:cNvSpPr txBox="1"/>
      </xdr:nvSpPr>
      <xdr:spPr>
        <a:xfrm>
          <a:off x="16598900" y="668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163285</xdr:rowOff>
    </xdr:from>
    <xdr:to>
      <xdr:col>22</xdr:col>
      <xdr:colOff>615950</xdr:colOff>
      <xdr:row>39</xdr:row>
      <xdr:rowOff>93435</xdr:rowOff>
    </xdr:to>
    <xdr:sp macro="" textlink="">
      <xdr:nvSpPr>
        <xdr:cNvPr id="339" name="円/楕円 338"/>
        <xdr:cNvSpPr/>
      </xdr:nvSpPr>
      <xdr:spPr>
        <a:xfrm>
          <a:off x="15621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78212</xdr:rowOff>
    </xdr:from>
    <xdr:ext cx="736600" cy="259045"/>
    <xdr:sp macro="" textlink="">
      <xdr:nvSpPr>
        <xdr:cNvPr id="340" name="テキスト ボックス 339"/>
        <xdr:cNvSpPr txBox="1"/>
      </xdr:nvSpPr>
      <xdr:spPr>
        <a:xfrm>
          <a:off x="15290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10885</xdr:rowOff>
    </xdr:from>
    <xdr:to>
      <xdr:col>21</xdr:col>
      <xdr:colOff>412750</xdr:colOff>
      <xdr:row>38</xdr:row>
      <xdr:rowOff>112485</xdr:rowOff>
    </xdr:to>
    <xdr:sp macro="" textlink="">
      <xdr:nvSpPr>
        <xdr:cNvPr id="341" name="円/楕円 340"/>
        <xdr:cNvSpPr/>
      </xdr:nvSpPr>
      <xdr:spPr>
        <a:xfrm>
          <a:off x="14732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97262</xdr:rowOff>
    </xdr:from>
    <xdr:ext cx="762000" cy="259045"/>
    <xdr:sp macro="" textlink="">
      <xdr:nvSpPr>
        <xdr:cNvPr id="342" name="テキスト ボックス 341"/>
        <xdr:cNvSpPr txBox="1"/>
      </xdr:nvSpPr>
      <xdr:spPr>
        <a:xfrm>
          <a:off x="14401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108857</xdr:rowOff>
    </xdr:from>
    <xdr:to>
      <xdr:col>20</xdr:col>
      <xdr:colOff>209550</xdr:colOff>
      <xdr:row>39</xdr:row>
      <xdr:rowOff>39007</xdr:rowOff>
    </xdr:to>
    <xdr:sp macro="" textlink="">
      <xdr:nvSpPr>
        <xdr:cNvPr id="343" name="円/楕円 342"/>
        <xdr:cNvSpPr/>
      </xdr:nvSpPr>
      <xdr:spPr>
        <a:xfrm>
          <a:off x="13843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23784</xdr:rowOff>
    </xdr:from>
    <xdr:ext cx="762000" cy="259045"/>
    <xdr:sp macro="" textlink="">
      <xdr:nvSpPr>
        <xdr:cNvPr id="344" name="テキスト ボックス 343"/>
        <xdr:cNvSpPr txBox="1"/>
      </xdr:nvSpPr>
      <xdr:spPr>
        <a:xfrm>
          <a:off x="13512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65315</xdr:rowOff>
    </xdr:from>
    <xdr:to>
      <xdr:col>19</xdr:col>
      <xdr:colOff>6350</xdr:colOff>
      <xdr:row>38</xdr:row>
      <xdr:rowOff>166915</xdr:rowOff>
    </xdr:to>
    <xdr:sp macro="" textlink="">
      <xdr:nvSpPr>
        <xdr:cNvPr id="345" name="円/楕円 344"/>
        <xdr:cNvSpPr/>
      </xdr:nvSpPr>
      <xdr:spPr>
        <a:xfrm>
          <a:off x="12954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151692</xdr:rowOff>
    </xdr:from>
    <xdr:ext cx="762000" cy="259045"/>
    <xdr:sp macro="" textlink="">
      <xdr:nvSpPr>
        <xdr:cNvPr id="346" name="テキスト ボックス 345"/>
        <xdr:cNvSpPr txBox="1"/>
      </xdr:nvSpPr>
      <xdr:spPr>
        <a:xfrm>
          <a:off x="12623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年度の公債費は、合併前市町村で借入した道路整備事業債などが順次終了していったことやプライマリーバランスを堅持し</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つつ</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、起債償還の据え置き期間なしでの借入によ</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経常一般財源で</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346</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増</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1.5</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増</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となっている。</a:t>
          </a:r>
          <a:endParaRPr lang="ja-JP" altLang="ja-JP" sz="14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類似団体の中では依然として最下位であり、今度も財政計画に基づき新発債の抑制など健全な財政運営を図っていく必要がある。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また、平成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26</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年度に実施したが、旧土地開発公社所有宅地の売払を今後も進め、それを原資とした第三セクター等改革推進債の繰上償還を行っていく必要がある。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113393</xdr:rowOff>
    </xdr:to>
    <xdr:cxnSp macro="">
      <xdr:nvCxnSpPr>
        <xdr:cNvPr id="376" name="直線コネクタ 375"/>
        <xdr:cNvCxnSpPr/>
      </xdr:nvCxnSpPr>
      <xdr:spPr>
        <a:xfrm flipV="1">
          <a:off x="4826000" y="125857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85470</xdr:rowOff>
    </xdr:from>
    <xdr:ext cx="762000" cy="259045"/>
    <xdr:sp macro="" textlink="">
      <xdr:nvSpPr>
        <xdr:cNvPr id="377" name="公債費最小値テキスト"/>
        <xdr:cNvSpPr txBox="1"/>
      </xdr:nvSpPr>
      <xdr:spPr>
        <a:xfrm>
          <a:off x="4914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113393</xdr:rowOff>
    </xdr:from>
    <xdr:to>
      <xdr:col>7</xdr:col>
      <xdr:colOff>104775</xdr:colOff>
      <xdr:row>81</xdr:row>
      <xdr:rowOff>113393</xdr:rowOff>
    </xdr:to>
    <xdr:cxnSp macro="">
      <xdr:nvCxnSpPr>
        <xdr:cNvPr id="378" name="直線コネクタ 377"/>
        <xdr:cNvCxnSpPr/>
      </xdr:nvCxnSpPr>
      <xdr:spPr>
        <a:xfrm>
          <a:off x="4737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80" name="直線コネクタ 37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121557</xdr:rowOff>
    </xdr:from>
    <xdr:to>
      <xdr:col>7</xdr:col>
      <xdr:colOff>15875</xdr:colOff>
      <xdr:row>81</xdr:row>
      <xdr:rowOff>113393</xdr:rowOff>
    </xdr:to>
    <xdr:cxnSp macro="">
      <xdr:nvCxnSpPr>
        <xdr:cNvPr id="381" name="直線コネクタ 380"/>
        <xdr:cNvCxnSpPr/>
      </xdr:nvCxnSpPr>
      <xdr:spPr>
        <a:xfrm>
          <a:off x="3987800" y="138375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111777</xdr:rowOff>
    </xdr:from>
    <xdr:ext cx="762000" cy="259045"/>
    <xdr:sp macro="" textlink="">
      <xdr:nvSpPr>
        <xdr:cNvPr id="382"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3" name="フローチャート : 判断 382"/>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121557</xdr:rowOff>
    </xdr:from>
    <xdr:to>
      <xdr:col>5</xdr:col>
      <xdr:colOff>549275</xdr:colOff>
      <xdr:row>81</xdr:row>
      <xdr:rowOff>26307</xdr:rowOff>
    </xdr:to>
    <xdr:cxnSp macro="">
      <xdr:nvCxnSpPr>
        <xdr:cNvPr id="384" name="直線コネクタ 383"/>
        <xdr:cNvCxnSpPr/>
      </xdr:nvCxnSpPr>
      <xdr:spPr>
        <a:xfrm flipV="1">
          <a:off x="3098800" y="13837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119743</xdr:rowOff>
    </xdr:from>
    <xdr:to>
      <xdr:col>5</xdr:col>
      <xdr:colOff>600075</xdr:colOff>
      <xdr:row>79</xdr:row>
      <xdr:rowOff>49893</xdr:rowOff>
    </xdr:to>
    <xdr:sp macro="" textlink="">
      <xdr:nvSpPr>
        <xdr:cNvPr id="385" name="フローチャート : 判断 384"/>
        <xdr:cNvSpPr/>
      </xdr:nvSpPr>
      <xdr:spPr>
        <a:xfrm>
          <a:off x="39370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60070</xdr:rowOff>
    </xdr:from>
    <xdr:ext cx="736600" cy="259045"/>
    <xdr:sp macro="" textlink="">
      <xdr:nvSpPr>
        <xdr:cNvPr id="386" name="テキスト ボックス 385"/>
        <xdr:cNvSpPr txBox="1"/>
      </xdr:nvSpPr>
      <xdr:spPr>
        <a:xfrm>
          <a:off x="3606800" y="1326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26307</xdr:rowOff>
    </xdr:from>
    <xdr:to>
      <xdr:col>4</xdr:col>
      <xdr:colOff>346075</xdr:colOff>
      <xdr:row>81</xdr:row>
      <xdr:rowOff>26307</xdr:rowOff>
    </xdr:to>
    <xdr:cxnSp macro="">
      <xdr:nvCxnSpPr>
        <xdr:cNvPr id="387" name="直線コネクタ 386"/>
        <xdr:cNvCxnSpPr/>
      </xdr:nvCxnSpPr>
      <xdr:spPr>
        <a:xfrm>
          <a:off x="2209800" y="13913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73479</xdr:rowOff>
    </xdr:from>
    <xdr:to>
      <xdr:col>4</xdr:col>
      <xdr:colOff>396875</xdr:colOff>
      <xdr:row>78</xdr:row>
      <xdr:rowOff>3629</xdr:rowOff>
    </xdr:to>
    <xdr:sp macro="" textlink="">
      <xdr:nvSpPr>
        <xdr:cNvPr id="388" name="フローチャート : 判断 387"/>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13806</xdr:rowOff>
    </xdr:from>
    <xdr:ext cx="762000" cy="259045"/>
    <xdr:sp macro="" textlink="">
      <xdr:nvSpPr>
        <xdr:cNvPr id="389" name="テキスト ボックス 388"/>
        <xdr:cNvSpPr txBox="1"/>
      </xdr:nvSpPr>
      <xdr:spPr>
        <a:xfrm>
          <a:off x="2717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121557</xdr:rowOff>
    </xdr:from>
    <xdr:to>
      <xdr:col>3</xdr:col>
      <xdr:colOff>142875</xdr:colOff>
      <xdr:row>81</xdr:row>
      <xdr:rowOff>26307</xdr:rowOff>
    </xdr:to>
    <xdr:cxnSp macro="">
      <xdr:nvCxnSpPr>
        <xdr:cNvPr id="390" name="直線コネクタ 389"/>
        <xdr:cNvCxnSpPr/>
      </xdr:nvCxnSpPr>
      <xdr:spPr>
        <a:xfrm>
          <a:off x="1320800" y="13837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117021</xdr:rowOff>
    </xdr:from>
    <xdr:to>
      <xdr:col>3</xdr:col>
      <xdr:colOff>193675</xdr:colOff>
      <xdr:row>78</xdr:row>
      <xdr:rowOff>47171</xdr:rowOff>
    </xdr:to>
    <xdr:sp macro="" textlink="">
      <xdr:nvSpPr>
        <xdr:cNvPr id="391" name="フローチャート : 判断 390"/>
        <xdr:cNvSpPr/>
      </xdr:nvSpPr>
      <xdr:spPr>
        <a:xfrm>
          <a:off x="2159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57348</xdr:rowOff>
    </xdr:from>
    <xdr:ext cx="762000" cy="259045"/>
    <xdr:sp macro="" textlink="">
      <xdr:nvSpPr>
        <xdr:cNvPr id="392" name="テキスト ボックス 391"/>
        <xdr:cNvSpPr txBox="1"/>
      </xdr:nvSpPr>
      <xdr:spPr>
        <a:xfrm>
          <a:off x="1828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138793</xdr:rowOff>
    </xdr:from>
    <xdr:to>
      <xdr:col>1</xdr:col>
      <xdr:colOff>676275</xdr:colOff>
      <xdr:row>78</xdr:row>
      <xdr:rowOff>68943</xdr:rowOff>
    </xdr:to>
    <xdr:sp macro="" textlink="">
      <xdr:nvSpPr>
        <xdr:cNvPr id="393" name="フローチャート : 判断 392"/>
        <xdr:cNvSpPr/>
      </xdr:nvSpPr>
      <xdr:spPr>
        <a:xfrm>
          <a:off x="1270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79120</xdr:rowOff>
    </xdr:from>
    <xdr:ext cx="762000" cy="259045"/>
    <xdr:sp macro="" textlink="">
      <xdr:nvSpPr>
        <xdr:cNvPr id="394" name="テキスト ボックス 393"/>
        <xdr:cNvSpPr txBox="1"/>
      </xdr:nvSpPr>
      <xdr:spPr>
        <a:xfrm>
          <a:off x="939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81</xdr:row>
      <xdr:rowOff>62593</xdr:rowOff>
    </xdr:from>
    <xdr:to>
      <xdr:col>7</xdr:col>
      <xdr:colOff>66675</xdr:colOff>
      <xdr:row>81</xdr:row>
      <xdr:rowOff>164193</xdr:rowOff>
    </xdr:to>
    <xdr:sp macro="" textlink="">
      <xdr:nvSpPr>
        <xdr:cNvPr id="400" name="円/楕円 399"/>
        <xdr:cNvSpPr/>
      </xdr:nvSpPr>
      <xdr:spPr>
        <a:xfrm>
          <a:off x="4775200" y="139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142620</xdr:rowOff>
    </xdr:from>
    <xdr:ext cx="762000" cy="259045"/>
    <xdr:sp macro="" textlink="">
      <xdr:nvSpPr>
        <xdr:cNvPr id="401" name="公債費該当値テキスト"/>
        <xdr:cNvSpPr txBox="1"/>
      </xdr:nvSpPr>
      <xdr:spPr>
        <a:xfrm>
          <a:off x="4914900" y="1385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70757</xdr:rowOff>
    </xdr:from>
    <xdr:to>
      <xdr:col>5</xdr:col>
      <xdr:colOff>600075</xdr:colOff>
      <xdr:row>81</xdr:row>
      <xdr:rowOff>907</xdr:rowOff>
    </xdr:to>
    <xdr:sp macro="" textlink="">
      <xdr:nvSpPr>
        <xdr:cNvPr id="402" name="円/楕円 401"/>
        <xdr:cNvSpPr/>
      </xdr:nvSpPr>
      <xdr:spPr>
        <a:xfrm>
          <a:off x="3937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157134</xdr:rowOff>
    </xdr:from>
    <xdr:ext cx="736600" cy="259045"/>
    <xdr:sp macro="" textlink="">
      <xdr:nvSpPr>
        <xdr:cNvPr id="403" name="テキスト ボックス 402"/>
        <xdr:cNvSpPr txBox="1"/>
      </xdr:nvSpPr>
      <xdr:spPr>
        <a:xfrm>
          <a:off x="3606800" y="1387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146957</xdr:rowOff>
    </xdr:from>
    <xdr:to>
      <xdr:col>4</xdr:col>
      <xdr:colOff>396875</xdr:colOff>
      <xdr:row>81</xdr:row>
      <xdr:rowOff>77107</xdr:rowOff>
    </xdr:to>
    <xdr:sp macro="" textlink="">
      <xdr:nvSpPr>
        <xdr:cNvPr id="404" name="円/楕円 403"/>
        <xdr:cNvSpPr/>
      </xdr:nvSpPr>
      <xdr:spPr>
        <a:xfrm>
          <a:off x="30480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61884</xdr:rowOff>
    </xdr:from>
    <xdr:ext cx="762000" cy="259045"/>
    <xdr:sp macro="" textlink="">
      <xdr:nvSpPr>
        <xdr:cNvPr id="405" name="テキスト ボックス 404"/>
        <xdr:cNvSpPr txBox="1"/>
      </xdr:nvSpPr>
      <xdr:spPr>
        <a:xfrm>
          <a:off x="2717800" y="139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146957</xdr:rowOff>
    </xdr:from>
    <xdr:to>
      <xdr:col>3</xdr:col>
      <xdr:colOff>193675</xdr:colOff>
      <xdr:row>81</xdr:row>
      <xdr:rowOff>77107</xdr:rowOff>
    </xdr:to>
    <xdr:sp macro="" textlink="">
      <xdr:nvSpPr>
        <xdr:cNvPr id="406" name="円/楕円 405"/>
        <xdr:cNvSpPr/>
      </xdr:nvSpPr>
      <xdr:spPr>
        <a:xfrm>
          <a:off x="21590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61884</xdr:rowOff>
    </xdr:from>
    <xdr:ext cx="762000" cy="259045"/>
    <xdr:sp macro="" textlink="">
      <xdr:nvSpPr>
        <xdr:cNvPr id="407" name="テキスト ボックス 406"/>
        <xdr:cNvSpPr txBox="1"/>
      </xdr:nvSpPr>
      <xdr:spPr>
        <a:xfrm>
          <a:off x="1828800" y="139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70757</xdr:rowOff>
    </xdr:from>
    <xdr:to>
      <xdr:col>1</xdr:col>
      <xdr:colOff>676275</xdr:colOff>
      <xdr:row>81</xdr:row>
      <xdr:rowOff>907</xdr:rowOff>
    </xdr:to>
    <xdr:sp macro="" textlink="">
      <xdr:nvSpPr>
        <xdr:cNvPr id="408" name="円/楕円 407"/>
        <xdr:cNvSpPr/>
      </xdr:nvSpPr>
      <xdr:spPr>
        <a:xfrm>
          <a:off x="1270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157134</xdr:rowOff>
    </xdr:from>
    <xdr:ext cx="762000" cy="259045"/>
    <xdr:sp macro="" textlink="">
      <xdr:nvSpPr>
        <xdr:cNvPr id="409" name="テキスト ボックス 408"/>
        <xdr:cNvSpPr txBox="1"/>
      </xdr:nvSpPr>
      <xdr:spPr>
        <a:xfrm>
          <a:off x="939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800">
              <a:solidFill>
                <a:schemeClr val="dk1"/>
              </a:solidFill>
              <a:effectLst/>
              <a:latin typeface="ＭＳ 明朝" panose="02020609040205080304" pitchFamily="17" charset="-128"/>
              <a:ea typeface="ＭＳ 明朝" panose="02020609040205080304" pitchFamily="17" charset="-128"/>
              <a:cs typeface="+mn-cs"/>
            </a:rPr>
            <a:t>公債費を除いた経常経費で多くを占めるのが人件費と扶助費となっている。　　</a:t>
          </a:r>
          <a:r>
            <a:rPr kumimoji="1" lang="ja-JP" altLang="en-US" sz="8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8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8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800">
              <a:solidFill>
                <a:schemeClr val="dk1"/>
              </a:solidFill>
              <a:effectLst/>
              <a:latin typeface="ＭＳ 明朝" panose="02020609040205080304" pitchFamily="17" charset="-128"/>
              <a:ea typeface="ＭＳ 明朝" panose="02020609040205080304" pitchFamily="17" charset="-128"/>
              <a:cs typeface="+mn-cs"/>
            </a:rPr>
            <a:t>人件費については、一般職の退職者数</a:t>
          </a:r>
          <a:r>
            <a:rPr kumimoji="1" lang="ja-JP" altLang="en-US" sz="800">
              <a:solidFill>
                <a:schemeClr val="dk1"/>
              </a:solidFill>
              <a:effectLst/>
              <a:latin typeface="ＭＳ 明朝" panose="02020609040205080304" pitchFamily="17" charset="-128"/>
              <a:ea typeface="ＭＳ 明朝" panose="02020609040205080304" pitchFamily="17" charset="-128"/>
              <a:cs typeface="+mn-cs"/>
            </a:rPr>
            <a:t>に対する採用抑制</a:t>
          </a:r>
          <a:r>
            <a:rPr kumimoji="1" lang="ja-JP" altLang="ja-JP" sz="800">
              <a:solidFill>
                <a:schemeClr val="dk1"/>
              </a:solidFill>
              <a:effectLst/>
              <a:latin typeface="ＭＳ 明朝" panose="02020609040205080304" pitchFamily="17" charset="-128"/>
              <a:ea typeface="ＭＳ 明朝" panose="02020609040205080304" pitchFamily="17" charset="-128"/>
              <a:cs typeface="+mn-cs"/>
            </a:rPr>
            <a:t>、労務職の退職者不補充に加え、平成</a:t>
          </a:r>
          <a:r>
            <a:rPr kumimoji="1" lang="en-US" altLang="ja-JP" sz="800">
              <a:solidFill>
                <a:schemeClr val="dk1"/>
              </a:solidFill>
              <a:effectLst/>
              <a:latin typeface="ＭＳ 明朝" panose="02020609040205080304" pitchFamily="17" charset="-128"/>
              <a:ea typeface="ＭＳ 明朝" panose="02020609040205080304" pitchFamily="17" charset="-128"/>
              <a:cs typeface="+mn-cs"/>
            </a:rPr>
            <a:t>23</a:t>
          </a:r>
          <a:r>
            <a:rPr kumimoji="1" lang="ja-JP" altLang="ja-JP" sz="800">
              <a:solidFill>
                <a:schemeClr val="dk1"/>
              </a:solidFill>
              <a:effectLst/>
              <a:latin typeface="ＭＳ 明朝" panose="02020609040205080304" pitchFamily="17" charset="-128"/>
              <a:ea typeface="ＭＳ 明朝" panose="02020609040205080304" pitchFamily="17" charset="-128"/>
              <a:cs typeface="+mn-cs"/>
            </a:rPr>
            <a:t>年度から平成</a:t>
          </a:r>
          <a:r>
            <a:rPr kumimoji="1" lang="en-US" altLang="ja-JP" sz="80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800">
              <a:solidFill>
                <a:schemeClr val="dk1"/>
              </a:solidFill>
              <a:effectLst/>
              <a:latin typeface="ＭＳ 明朝" panose="02020609040205080304" pitchFamily="17" charset="-128"/>
              <a:ea typeface="ＭＳ 明朝" panose="02020609040205080304" pitchFamily="17" charset="-128"/>
              <a:cs typeface="+mn-cs"/>
            </a:rPr>
            <a:t>年度まで平均</a:t>
          </a:r>
          <a:r>
            <a:rPr kumimoji="1" lang="en-US" altLang="ja-JP" sz="800">
              <a:solidFill>
                <a:schemeClr val="dk1"/>
              </a:solidFill>
              <a:effectLst/>
              <a:latin typeface="ＭＳ 明朝" panose="02020609040205080304" pitchFamily="17" charset="-128"/>
              <a:ea typeface="ＭＳ 明朝" panose="02020609040205080304" pitchFamily="17" charset="-128"/>
              <a:cs typeface="+mn-cs"/>
            </a:rPr>
            <a:t>7.8</a:t>
          </a:r>
          <a:r>
            <a:rPr kumimoji="1" lang="ja-JP" altLang="ja-JP" sz="800">
              <a:solidFill>
                <a:schemeClr val="dk1"/>
              </a:solidFill>
              <a:effectLst/>
              <a:latin typeface="ＭＳ 明朝" panose="02020609040205080304" pitchFamily="17" charset="-128"/>
              <a:ea typeface="ＭＳ 明朝" panose="02020609040205080304" pitchFamily="17" charset="-128"/>
              <a:cs typeface="+mn-cs"/>
            </a:rPr>
            <a:t>％の独自給与削減を実施したことから類似団体でも上位の数値となっている。</a:t>
          </a:r>
          <a:endParaRPr lang="ja-JP" altLang="ja-JP" sz="800">
            <a:effectLst/>
            <a:latin typeface="ＭＳ 明朝" panose="02020609040205080304" pitchFamily="17" charset="-128"/>
            <a:ea typeface="ＭＳ 明朝" panose="02020609040205080304" pitchFamily="17" charset="-128"/>
          </a:endParaRPr>
        </a:p>
        <a:p>
          <a:r>
            <a:rPr kumimoji="1" lang="ja-JP" altLang="ja-JP" sz="800">
              <a:solidFill>
                <a:schemeClr val="dk1"/>
              </a:solidFill>
              <a:effectLst/>
              <a:latin typeface="ＭＳ 明朝" panose="02020609040205080304" pitchFamily="17" charset="-128"/>
              <a:ea typeface="ＭＳ 明朝" panose="02020609040205080304" pitchFamily="17" charset="-128"/>
              <a:cs typeface="+mn-cs"/>
            </a:rPr>
            <a:t>　扶助費については、人口が毎年千人程度減少しているものの、いまだ増加傾向となっている。</a:t>
          </a:r>
          <a:endParaRPr lang="ja-JP" altLang="ja-JP" sz="800">
            <a:effectLst/>
            <a:latin typeface="ＭＳ 明朝" panose="02020609040205080304" pitchFamily="17" charset="-128"/>
            <a:ea typeface="ＭＳ 明朝" panose="02020609040205080304" pitchFamily="17" charset="-128"/>
          </a:endParaRPr>
        </a:p>
        <a:p>
          <a:r>
            <a:rPr kumimoji="1" lang="ja-JP" altLang="ja-JP" sz="800">
              <a:solidFill>
                <a:schemeClr val="dk1"/>
              </a:solidFill>
              <a:effectLst/>
              <a:latin typeface="ＭＳ 明朝" panose="02020609040205080304" pitchFamily="17" charset="-128"/>
              <a:ea typeface="ＭＳ 明朝" panose="02020609040205080304" pitchFamily="17" charset="-128"/>
              <a:cs typeface="+mn-cs"/>
            </a:rPr>
            <a:t>　市単独扶助費の見直しを検討しているものの難しいことから、人件費について、今後とも第２次定員適正化計画で決定している削減内容を確実に実行していく必要がある。</a:t>
          </a:r>
          <a:endParaRPr lang="ja-JP" altLang="ja-JP" sz="800">
            <a:effectLst/>
            <a:latin typeface="ＭＳ 明朝" panose="02020609040205080304" pitchFamily="17" charset="-128"/>
            <a:ea typeface="ＭＳ 明朝" panose="02020609040205080304" pitchFamily="17" charset="-128"/>
          </a:endParaRPr>
        </a:p>
        <a:p>
          <a:r>
            <a:rPr kumimoji="1" lang="ja-JP" altLang="ja-JP" sz="800">
              <a:solidFill>
                <a:schemeClr val="dk1"/>
              </a:solidFill>
              <a:effectLst/>
              <a:latin typeface="ＭＳ 明朝" panose="02020609040205080304" pitchFamily="17" charset="-128"/>
              <a:ea typeface="ＭＳ 明朝" panose="02020609040205080304" pitchFamily="17" charset="-128"/>
              <a:cs typeface="+mn-cs"/>
            </a:rPr>
            <a:t>　また、今後、公共施設の維持・更新に多額の経費を見込んでおり、事務事業・公の施設見直し指針に基づき、統廃合を進めていく。</a:t>
          </a:r>
          <a:endParaRPr lang="ja-JP" altLang="ja-JP" sz="800">
            <a:effectLst/>
            <a:latin typeface="ＭＳ 明朝" panose="02020609040205080304" pitchFamily="17" charset="-128"/>
            <a:ea typeface="ＭＳ 明朝" panose="02020609040205080304" pitchFamily="17" charset="-128"/>
          </a:endParaRPr>
        </a:p>
        <a:p>
          <a:endParaRPr kumimoji="1" lang="ja-JP" altLang="en-US" sz="9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4" name="直線コネクタ 42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5" name="テキスト ボックス 42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6" name="直線コネクタ 42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7" name="テキスト ボックス 42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8" name="直線コネクタ 42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9" name="テキスト ボックス 42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30" name="直線コネクタ 42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31" name="テキスト ボックス 43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115570</xdr:rowOff>
    </xdr:from>
    <xdr:to>
      <xdr:col>24</xdr:col>
      <xdr:colOff>31750</xdr:colOff>
      <xdr:row>80</xdr:row>
      <xdr:rowOff>122428</xdr:rowOff>
    </xdr:to>
    <xdr:cxnSp macro="">
      <xdr:nvCxnSpPr>
        <xdr:cNvPr id="435" name="直線コネクタ 434"/>
        <xdr:cNvCxnSpPr/>
      </xdr:nvCxnSpPr>
      <xdr:spPr>
        <a:xfrm flipV="1">
          <a:off x="16510000" y="12974320"/>
          <a:ext cx="0" cy="86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94505</xdr:rowOff>
    </xdr:from>
    <xdr:ext cx="762000" cy="259045"/>
    <xdr:sp macro="" textlink="">
      <xdr:nvSpPr>
        <xdr:cNvPr id="436"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628650</xdr:colOff>
      <xdr:row>80</xdr:row>
      <xdr:rowOff>122428</xdr:rowOff>
    </xdr:from>
    <xdr:to>
      <xdr:col>24</xdr:col>
      <xdr:colOff>120650</xdr:colOff>
      <xdr:row>80</xdr:row>
      <xdr:rowOff>122428</xdr:rowOff>
    </xdr:to>
    <xdr:cxnSp macro="">
      <xdr:nvCxnSpPr>
        <xdr:cNvPr id="437" name="直線コネクタ 436"/>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30497</xdr:rowOff>
    </xdr:from>
    <xdr:ext cx="762000" cy="259045"/>
    <xdr:sp macro="" textlink="">
      <xdr:nvSpPr>
        <xdr:cNvPr id="438" name="公債費以外最大値テキスト"/>
        <xdr:cNvSpPr txBox="1"/>
      </xdr:nvSpPr>
      <xdr:spPr>
        <a:xfrm>
          <a:off x="16598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23</xdr:col>
      <xdr:colOff>628650</xdr:colOff>
      <xdr:row>75</xdr:row>
      <xdr:rowOff>115570</xdr:rowOff>
    </xdr:from>
    <xdr:to>
      <xdr:col>24</xdr:col>
      <xdr:colOff>120650</xdr:colOff>
      <xdr:row>75</xdr:row>
      <xdr:rowOff>115570</xdr:rowOff>
    </xdr:to>
    <xdr:cxnSp macro="">
      <xdr:nvCxnSpPr>
        <xdr:cNvPr id="439" name="直線コネクタ 438"/>
        <xdr:cNvCxnSpPr/>
      </xdr:nvCxnSpPr>
      <xdr:spPr>
        <a:xfrm>
          <a:off x="16421100" y="1297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74422</xdr:rowOff>
    </xdr:from>
    <xdr:to>
      <xdr:col>24</xdr:col>
      <xdr:colOff>31750</xdr:colOff>
      <xdr:row>75</xdr:row>
      <xdr:rowOff>161289</xdr:rowOff>
    </xdr:to>
    <xdr:cxnSp macro="">
      <xdr:nvCxnSpPr>
        <xdr:cNvPr id="440" name="直線コネクタ 439"/>
        <xdr:cNvCxnSpPr/>
      </xdr:nvCxnSpPr>
      <xdr:spPr>
        <a:xfrm>
          <a:off x="15671800" y="12933172"/>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84853</xdr:rowOff>
    </xdr:from>
    <xdr:ext cx="762000" cy="259045"/>
    <xdr:sp macro="" textlink="">
      <xdr:nvSpPr>
        <xdr:cNvPr id="441" name="公債費以外平均値テキスト"/>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112776</xdr:rowOff>
    </xdr:from>
    <xdr:to>
      <xdr:col>24</xdr:col>
      <xdr:colOff>82550</xdr:colOff>
      <xdr:row>77</xdr:row>
      <xdr:rowOff>42926</xdr:rowOff>
    </xdr:to>
    <xdr:sp macro="" textlink="">
      <xdr:nvSpPr>
        <xdr:cNvPr id="442" name="フローチャート : 判断 441"/>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5842</xdr:rowOff>
    </xdr:from>
    <xdr:to>
      <xdr:col>22</xdr:col>
      <xdr:colOff>565150</xdr:colOff>
      <xdr:row>75</xdr:row>
      <xdr:rowOff>74422</xdr:rowOff>
    </xdr:to>
    <xdr:cxnSp macro="">
      <xdr:nvCxnSpPr>
        <xdr:cNvPr id="443" name="直線コネクタ 442"/>
        <xdr:cNvCxnSpPr/>
      </xdr:nvCxnSpPr>
      <xdr:spPr>
        <a:xfrm>
          <a:off x="14782800" y="128645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73914</xdr:rowOff>
    </xdr:from>
    <xdr:to>
      <xdr:col>22</xdr:col>
      <xdr:colOff>615950</xdr:colOff>
      <xdr:row>76</xdr:row>
      <xdr:rowOff>4065</xdr:rowOff>
    </xdr:to>
    <xdr:sp macro="" textlink="">
      <xdr:nvSpPr>
        <xdr:cNvPr id="444" name="フローチャート : 判断 443"/>
        <xdr:cNvSpPr/>
      </xdr:nvSpPr>
      <xdr:spPr>
        <a:xfrm>
          <a:off x="15621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160290</xdr:rowOff>
    </xdr:from>
    <xdr:ext cx="736600" cy="259045"/>
    <xdr:sp macro="" textlink="">
      <xdr:nvSpPr>
        <xdr:cNvPr id="445" name="テキスト ボックス 444"/>
        <xdr:cNvSpPr txBox="1"/>
      </xdr:nvSpPr>
      <xdr:spPr>
        <a:xfrm>
          <a:off x="15290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5842</xdr:rowOff>
    </xdr:from>
    <xdr:to>
      <xdr:col>21</xdr:col>
      <xdr:colOff>361950</xdr:colOff>
      <xdr:row>75</xdr:row>
      <xdr:rowOff>106426</xdr:rowOff>
    </xdr:to>
    <xdr:cxnSp macro="">
      <xdr:nvCxnSpPr>
        <xdr:cNvPr id="446" name="直線コネクタ 445"/>
        <xdr:cNvCxnSpPr/>
      </xdr:nvCxnSpPr>
      <xdr:spPr>
        <a:xfrm flipV="1">
          <a:off x="13893800" y="128645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73914</xdr:rowOff>
    </xdr:from>
    <xdr:to>
      <xdr:col>21</xdr:col>
      <xdr:colOff>412750</xdr:colOff>
      <xdr:row>76</xdr:row>
      <xdr:rowOff>4065</xdr:rowOff>
    </xdr:to>
    <xdr:sp macro="" textlink="">
      <xdr:nvSpPr>
        <xdr:cNvPr id="447" name="フローチャート : 判断 446"/>
        <xdr:cNvSpPr/>
      </xdr:nvSpPr>
      <xdr:spPr>
        <a:xfrm>
          <a:off x="14732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160290</xdr:rowOff>
    </xdr:from>
    <xdr:ext cx="762000" cy="259045"/>
    <xdr:sp macro="" textlink="">
      <xdr:nvSpPr>
        <xdr:cNvPr id="448" name="テキスト ボックス 447"/>
        <xdr:cNvSpPr txBox="1"/>
      </xdr:nvSpPr>
      <xdr:spPr>
        <a:xfrm>
          <a:off x="14401800" y="130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46990</xdr:rowOff>
    </xdr:from>
    <xdr:to>
      <xdr:col>20</xdr:col>
      <xdr:colOff>158750</xdr:colOff>
      <xdr:row>75</xdr:row>
      <xdr:rowOff>106426</xdr:rowOff>
    </xdr:to>
    <xdr:cxnSp macro="">
      <xdr:nvCxnSpPr>
        <xdr:cNvPr id="449" name="直線コネクタ 448"/>
        <xdr:cNvCxnSpPr/>
      </xdr:nvCxnSpPr>
      <xdr:spPr>
        <a:xfrm>
          <a:off x="13004800" y="129057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69342</xdr:rowOff>
    </xdr:from>
    <xdr:to>
      <xdr:col>20</xdr:col>
      <xdr:colOff>209550</xdr:colOff>
      <xdr:row>75</xdr:row>
      <xdr:rowOff>170942</xdr:rowOff>
    </xdr:to>
    <xdr:sp macro="" textlink="">
      <xdr:nvSpPr>
        <xdr:cNvPr id="450" name="フローチャート : 判断 449"/>
        <xdr:cNvSpPr/>
      </xdr:nvSpPr>
      <xdr:spPr>
        <a:xfrm>
          <a:off x="13843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155719</xdr:rowOff>
    </xdr:from>
    <xdr:ext cx="762000" cy="259045"/>
    <xdr:sp macro="" textlink="">
      <xdr:nvSpPr>
        <xdr:cNvPr id="451" name="テキスト ボックス 450"/>
        <xdr:cNvSpPr txBox="1"/>
      </xdr:nvSpPr>
      <xdr:spPr>
        <a:xfrm>
          <a:off x="13512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78486</xdr:rowOff>
    </xdr:from>
    <xdr:to>
      <xdr:col>19</xdr:col>
      <xdr:colOff>6350</xdr:colOff>
      <xdr:row>76</xdr:row>
      <xdr:rowOff>8635</xdr:rowOff>
    </xdr:to>
    <xdr:sp macro="" textlink="">
      <xdr:nvSpPr>
        <xdr:cNvPr id="452" name="フローチャート : 判断 451"/>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164864</xdr:rowOff>
    </xdr:from>
    <xdr:ext cx="762000" cy="259045"/>
    <xdr:sp macro="" textlink="">
      <xdr:nvSpPr>
        <xdr:cNvPr id="453" name="テキスト ボックス 452"/>
        <xdr:cNvSpPr txBox="1"/>
      </xdr:nvSpPr>
      <xdr:spPr>
        <a:xfrm>
          <a:off x="12623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59" name="円/楕円 458"/>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19067</xdr:rowOff>
    </xdr:from>
    <xdr:ext cx="762000" cy="259045"/>
    <xdr:sp macro="" textlink="">
      <xdr:nvSpPr>
        <xdr:cNvPr id="460" name="公債費以外該当値テキスト"/>
        <xdr:cNvSpPr txBox="1"/>
      </xdr:nvSpPr>
      <xdr:spPr>
        <a:xfrm>
          <a:off x="16598900" y="1287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23622</xdr:rowOff>
    </xdr:from>
    <xdr:to>
      <xdr:col>22</xdr:col>
      <xdr:colOff>615950</xdr:colOff>
      <xdr:row>75</xdr:row>
      <xdr:rowOff>125222</xdr:rowOff>
    </xdr:to>
    <xdr:sp macro="" textlink="">
      <xdr:nvSpPr>
        <xdr:cNvPr id="461" name="円/楕円 460"/>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135399</xdr:rowOff>
    </xdr:from>
    <xdr:ext cx="736600" cy="259045"/>
    <xdr:sp macro="" textlink="">
      <xdr:nvSpPr>
        <xdr:cNvPr id="462" name="テキスト ボックス 461"/>
        <xdr:cNvSpPr txBox="1"/>
      </xdr:nvSpPr>
      <xdr:spPr>
        <a:xfrm>
          <a:off x="15290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126492</xdr:rowOff>
    </xdr:from>
    <xdr:to>
      <xdr:col>21</xdr:col>
      <xdr:colOff>412750</xdr:colOff>
      <xdr:row>75</xdr:row>
      <xdr:rowOff>56642</xdr:rowOff>
    </xdr:to>
    <xdr:sp macro="" textlink="">
      <xdr:nvSpPr>
        <xdr:cNvPr id="463" name="円/楕円 462"/>
        <xdr:cNvSpPr/>
      </xdr:nvSpPr>
      <xdr:spPr>
        <a:xfrm>
          <a:off x="14732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66819</xdr:rowOff>
    </xdr:from>
    <xdr:ext cx="762000" cy="259045"/>
    <xdr:sp macro="" textlink="">
      <xdr:nvSpPr>
        <xdr:cNvPr id="464" name="テキスト ボックス 463"/>
        <xdr:cNvSpPr txBox="1"/>
      </xdr:nvSpPr>
      <xdr:spPr>
        <a:xfrm>
          <a:off x="14401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55626</xdr:rowOff>
    </xdr:from>
    <xdr:to>
      <xdr:col>20</xdr:col>
      <xdr:colOff>209550</xdr:colOff>
      <xdr:row>75</xdr:row>
      <xdr:rowOff>157226</xdr:rowOff>
    </xdr:to>
    <xdr:sp macro="" textlink="">
      <xdr:nvSpPr>
        <xdr:cNvPr id="465" name="円/楕円 464"/>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167403</xdr:rowOff>
    </xdr:from>
    <xdr:ext cx="762000" cy="259045"/>
    <xdr:sp macro="" textlink="">
      <xdr:nvSpPr>
        <xdr:cNvPr id="466" name="テキスト ボックス 465"/>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67" name="円/楕円 466"/>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68" name="テキスト ボックス 467"/>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岩手県奥州市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37530</xdr:rowOff>
    </xdr:from>
    <xdr:to>
      <xdr:col>4</xdr:col>
      <xdr:colOff>1117600</xdr:colOff>
      <xdr:row>20</xdr:row>
      <xdr:rowOff>19667</xdr:rowOff>
    </xdr:to>
    <xdr:cxnSp macro="">
      <xdr:nvCxnSpPr>
        <xdr:cNvPr id="47" name="直線コネクタ 46"/>
        <xdr:cNvCxnSpPr/>
      </xdr:nvCxnSpPr>
      <xdr:spPr bwMode="auto">
        <a:xfrm flipV="1">
          <a:off x="5651500" y="2142555"/>
          <a:ext cx="0" cy="1353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163194</xdr:rowOff>
    </xdr:from>
    <xdr:ext cx="762000" cy="259045"/>
    <xdr:sp macro="" textlink="">
      <xdr:nvSpPr>
        <xdr:cNvPr id="48" name="人口1人当たり決算額の推移最小値テキスト130"/>
        <xdr:cNvSpPr txBox="1"/>
      </xdr:nvSpPr>
      <xdr:spPr>
        <a:xfrm>
          <a:off x="5740400" y="3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53,495</a:t>
          </a:r>
          <a:endParaRPr kumimoji="1" lang="ja-JP" altLang="en-US" sz="1000" b="1">
            <a:latin typeface="ＭＳ Ｐゴシック"/>
          </a:endParaRPr>
        </a:p>
      </xdr:txBody>
    </xdr:sp>
    <xdr:clientData/>
  </xdr:oneCellAnchor>
  <xdr:twoCellAnchor>
    <xdr:from>
      <xdr:col>4</xdr:col>
      <xdr:colOff>1028700</xdr:colOff>
      <xdr:row>20</xdr:row>
      <xdr:rowOff>19667</xdr:rowOff>
    </xdr:from>
    <xdr:to>
      <xdr:col>5</xdr:col>
      <xdr:colOff>73025</xdr:colOff>
      <xdr:row>20</xdr:row>
      <xdr:rowOff>19667</xdr:rowOff>
    </xdr:to>
    <xdr:cxnSp macro="">
      <xdr:nvCxnSpPr>
        <xdr:cNvPr id="49" name="直線コネクタ 48"/>
        <xdr:cNvCxnSpPr/>
      </xdr:nvCxnSpPr>
      <xdr:spPr bwMode="auto">
        <a:xfrm>
          <a:off x="5562600" y="3496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123907</xdr:rowOff>
    </xdr:from>
    <xdr:ext cx="762000" cy="259045"/>
    <xdr:sp macro="" textlink="">
      <xdr:nvSpPr>
        <xdr:cNvPr id="50" name="人口1人当たり決算額の推移最大値テキスト130"/>
        <xdr:cNvSpPr txBox="1"/>
      </xdr:nvSpPr>
      <xdr:spPr>
        <a:xfrm>
          <a:off x="5740400" y="188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94,948</a:t>
          </a:r>
          <a:endParaRPr kumimoji="1" lang="ja-JP" altLang="en-US" sz="1000" b="1">
            <a:latin typeface="ＭＳ Ｐゴシック"/>
          </a:endParaRPr>
        </a:p>
      </xdr:txBody>
    </xdr:sp>
    <xdr:clientData/>
  </xdr:oneCellAnchor>
  <xdr:twoCellAnchor>
    <xdr:from>
      <xdr:col>4</xdr:col>
      <xdr:colOff>1028700</xdr:colOff>
      <xdr:row>12</xdr:row>
      <xdr:rowOff>37530</xdr:rowOff>
    </xdr:from>
    <xdr:to>
      <xdr:col>5</xdr:col>
      <xdr:colOff>73025</xdr:colOff>
      <xdr:row>12</xdr:row>
      <xdr:rowOff>37530</xdr:rowOff>
    </xdr:to>
    <xdr:cxnSp macro="">
      <xdr:nvCxnSpPr>
        <xdr:cNvPr id="51" name="直線コネクタ 50"/>
        <xdr:cNvCxnSpPr/>
      </xdr:nvCxnSpPr>
      <xdr:spPr bwMode="auto">
        <a:xfrm>
          <a:off x="5562600" y="2142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44454</xdr:rowOff>
    </xdr:from>
    <xdr:to>
      <xdr:col>4</xdr:col>
      <xdr:colOff>1117600</xdr:colOff>
      <xdr:row>14</xdr:row>
      <xdr:rowOff>143078</xdr:rowOff>
    </xdr:to>
    <xdr:cxnSp macro="">
      <xdr:nvCxnSpPr>
        <xdr:cNvPr id="52" name="直線コネクタ 51"/>
        <xdr:cNvCxnSpPr/>
      </xdr:nvCxnSpPr>
      <xdr:spPr bwMode="auto">
        <a:xfrm flipV="1">
          <a:off x="5003800" y="2492379"/>
          <a:ext cx="647700" cy="98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12594</xdr:rowOff>
    </xdr:from>
    <xdr:ext cx="762000" cy="259045"/>
    <xdr:sp macro="" textlink="">
      <xdr:nvSpPr>
        <xdr:cNvPr id="53" name="人口1人当たり決算額の推移平均値テキスト130"/>
        <xdr:cNvSpPr txBox="1"/>
      </xdr:nvSpPr>
      <xdr:spPr>
        <a:xfrm>
          <a:off x="5740400" y="2803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40517</xdr:rowOff>
    </xdr:from>
    <xdr:to>
      <xdr:col>5</xdr:col>
      <xdr:colOff>34925</xdr:colOff>
      <xdr:row>16</xdr:row>
      <xdr:rowOff>142117</xdr:rowOff>
    </xdr:to>
    <xdr:sp macro="" textlink="">
      <xdr:nvSpPr>
        <xdr:cNvPr id="54" name="フローチャート : 判断 53"/>
        <xdr:cNvSpPr/>
      </xdr:nvSpPr>
      <xdr:spPr bwMode="auto">
        <a:xfrm>
          <a:off x="56007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143078</xdr:rowOff>
    </xdr:from>
    <xdr:to>
      <xdr:col>4</xdr:col>
      <xdr:colOff>469900</xdr:colOff>
      <xdr:row>15</xdr:row>
      <xdr:rowOff>150981</xdr:rowOff>
    </xdr:to>
    <xdr:cxnSp macro="">
      <xdr:nvCxnSpPr>
        <xdr:cNvPr id="55" name="直線コネクタ 54"/>
        <xdr:cNvCxnSpPr/>
      </xdr:nvCxnSpPr>
      <xdr:spPr bwMode="auto">
        <a:xfrm flipV="1">
          <a:off x="4305300" y="2591003"/>
          <a:ext cx="698500" cy="179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123172</xdr:rowOff>
    </xdr:from>
    <xdr:to>
      <xdr:col>4</xdr:col>
      <xdr:colOff>520700</xdr:colOff>
      <xdr:row>15</xdr:row>
      <xdr:rowOff>53322</xdr:rowOff>
    </xdr:to>
    <xdr:sp macro="" textlink="">
      <xdr:nvSpPr>
        <xdr:cNvPr id="56" name="フローチャート : 判断 55"/>
        <xdr:cNvSpPr/>
      </xdr:nvSpPr>
      <xdr:spPr bwMode="auto">
        <a:xfrm>
          <a:off x="4953000" y="2571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38099</xdr:rowOff>
    </xdr:from>
    <xdr:ext cx="736600" cy="259045"/>
    <xdr:sp macro="" textlink="">
      <xdr:nvSpPr>
        <xdr:cNvPr id="57" name="テキスト ボックス 56"/>
        <xdr:cNvSpPr txBox="1"/>
      </xdr:nvSpPr>
      <xdr:spPr>
        <a:xfrm>
          <a:off x="4622800" y="2657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80,270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44290</xdr:rowOff>
    </xdr:from>
    <xdr:to>
      <xdr:col>3</xdr:col>
      <xdr:colOff>904875</xdr:colOff>
      <xdr:row>15</xdr:row>
      <xdr:rowOff>150981</xdr:rowOff>
    </xdr:to>
    <xdr:cxnSp macro="">
      <xdr:nvCxnSpPr>
        <xdr:cNvPr id="58" name="直線コネクタ 57"/>
        <xdr:cNvCxnSpPr/>
      </xdr:nvCxnSpPr>
      <xdr:spPr bwMode="auto">
        <a:xfrm>
          <a:off x="3606800" y="2663665"/>
          <a:ext cx="698500" cy="106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56159</xdr:rowOff>
    </xdr:from>
    <xdr:to>
      <xdr:col>3</xdr:col>
      <xdr:colOff>955675</xdr:colOff>
      <xdr:row>16</xdr:row>
      <xdr:rowOff>157759</xdr:rowOff>
    </xdr:to>
    <xdr:sp macro="" textlink="">
      <xdr:nvSpPr>
        <xdr:cNvPr id="59" name="フローチャート : 判断 58"/>
        <xdr:cNvSpPr/>
      </xdr:nvSpPr>
      <xdr:spPr bwMode="auto">
        <a:xfrm>
          <a:off x="4254500" y="28469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142536</xdr:rowOff>
    </xdr:from>
    <xdr:ext cx="762000" cy="259045"/>
    <xdr:sp macro="" textlink="">
      <xdr:nvSpPr>
        <xdr:cNvPr id="60" name="テキスト ボックス 59"/>
        <xdr:cNvSpPr txBox="1"/>
      </xdr:nvSpPr>
      <xdr:spPr>
        <a:xfrm>
          <a:off x="3924300" y="293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4743</xdr:rowOff>
    </xdr:from>
    <xdr:to>
      <xdr:col>3</xdr:col>
      <xdr:colOff>206375</xdr:colOff>
      <xdr:row>15</xdr:row>
      <xdr:rowOff>44290</xdr:rowOff>
    </xdr:to>
    <xdr:cxnSp macro="">
      <xdr:nvCxnSpPr>
        <xdr:cNvPr id="61" name="直線コネクタ 60"/>
        <xdr:cNvCxnSpPr/>
      </xdr:nvCxnSpPr>
      <xdr:spPr bwMode="auto">
        <a:xfrm>
          <a:off x="2908300" y="2624118"/>
          <a:ext cx="698500" cy="39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73729</xdr:rowOff>
    </xdr:from>
    <xdr:to>
      <xdr:col>3</xdr:col>
      <xdr:colOff>257175</xdr:colOff>
      <xdr:row>17</xdr:row>
      <xdr:rowOff>3879</xdr:rowOff>
    </xdr:to>
    <xdr:sp macro="" textlink="">
      <xdr:nvSpPr>
        <xdr:cNvPr id="62" name="フローチャート : 判断 61"/>
        <xdr:cNvSpPr/>
      </xdr:nvSpPr>
      <xdr:spPr bwMode="auto">
        <a:xfrm>
          <a:off x="3556000" y="286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160106</xdr:rowOff>
    </xdr:from>
    <xdr:ext cx="762000" cy="259045"/>
    <xdr:sp macro="" textlink="">
      <xdr:nvSpPr>
        <xdr:cNvPr id="63" name="テキスト ボックス 62"/>
        <xdr:cNvSpPr txBox="1"/>
      </xdr:nvSpPr>
      <xdr:spPr>
        <a:xfrm>
          <a:off x="3225800" y="295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38688</xdr:rowOff>
    </xdr:from>
    <xdr:to>
      <xdr:col>2</xdr:col>
      <xdr:colOff>692150</xdr:colOff>
      <xdr:row>16</xdr:row>
      <xdr:rowOff>140288</xdr:rowOff>
    </xdr:to>
    <xdr:sp macro="" textlink="">
      <xdr:nvSpPr>
        <xdr:cNvPr id="64" name="フローチャート : 判断 63"/>
        <xdr:cNvSpPr/>
      </xdr:nvSpPr>
      <xdr:spPr bwMode="auto">
        <a:xfrm>
          <a:off x="2857500" y="2829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125065</xdr:rowOff>
    </xdr:from>
    <xdr:ext cx="762000" cy="259045"/>
    <xdr:sp macro="" textlink="">
      <xdr:nvSpPr>
        <xdr:cNvPr id="65" name="テキスト ボックス 64"/>
        <xdr:cNvSpPr txBox="1"/>
      </xdr:nvSpPr>
      <xdr:spPr>
        <a:xfrm>
          <a:off x="2527300" y="291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165104</xdr:rowOff>
    </xdr:from>
    <xdr:to>
      <xdr:col>5</xdr:col>
      <xdr:colOff>34925</xdr:colOff>
      <xdr:row>14</xdr:row>
      <xdr:rowOff>95254</xdr:rowOff>
    </xdr:to>
    <xdr:sp macro="" textlink="">
      <xdr:nvSpPr>
        <xdr:cNvPr id="71" name="円/楕円 70"/>
        <xdr:cNvSpPr/>
      </xdr:nvSpPr>
      <xdr:spPr bwMode="auto">
        <a:xfrm>
          <a:off x="5600700" y="244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10181</xdr:rowOff>
    </xdr:from>
    <xdr:ext cx="762000" cy="259045"/>
    <xdr:sp macro="" textlink="">
      <xdr:nvSpPr>
        <xdr:cNvPr id="72" name="人口1人当たり決算額の推移該当値テキスト130"/>
        <xdr:cNvSpPr txBox="1"/>
      </xdr:nvSpPr>
      <xdr:spPr>
        <a:xfrm>
          <a:off x="5740400" y="228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84,236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92278</xdr:rowOff>
    </xdr:from>
    <xdr:to>
      <xdr:col>4</xdr:col>
      <xdr:colOff>520700</xdr:colOff>
      <xdr:row>15</xdr:row>
      <xdr:rowOff>22428</xdr:rowOff>
    </xdr:to>
    <xdr:sp macro="" textlink="">
      <xdr:nvSpPr>
        <xdr:cNvPr id="73" name="円/楕円 72"/>
        <xdr:cNvSpPr/>
      </xdr:nvSpPr>
      <xdr:spPr bwMode="auto">
        <a:xfrm>
          <a:off x="4953000" y="254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32605</xdr:rowOff>
    </xdr:from>
    <xdr:ext cx="736600" cy="259045"/>
    <xdr:sp macro="" textlink="">
      <xdr:nvSpPr>
        <xdr:cNvPr id="74" name="テキスト ボックス 73"/>
        <xdr:cNvSpPr txBox="1"/>
      </xdr:nvSpPr>
      <xdr:spPr>
        <a:xfrm>
          <a:off x="4622800" y="2309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81,216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100181</xdr:rowOff>
    </xdr:from>
    <xdr:to>
      <xdr:col>3</xdr:col>
      <xdr:colOff>955675</xdr:colOff>
      <xdr:row>16</xdr:row>
      <xdr:rowOff>30331</xdr:rowOff>
    </xdr:to>
    <xdr:sp macro="" textlink="">
      <xdr:nvSpPr>
        <xdr:cNvPr id="75" name="円/楕円 74"/>
        <xdr:cNvSpPr/>
      </xdr:nvSpPr>
      <xdr:spPr bwMode="auto">
        <a:xfrm>
          <a:off x="4254500" y="2719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40508</xdr:rowOff>
    </xdr:from>
    <xdr:ext cx="762000" cy="259045"/>
    <xdr:sp macro="" textlink="">
      <xdr:nvSpPr>
        <xdr:cNvPr id="76" name="テキスト ボックス 75"/>
        <xdr:cNvSpPr txBox="1"/>
      </xdr:nvSpPr>
      <xdr:spPr>
        <a:xfrm>
          <a:off x="3924300" y="248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75,724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164940</xdr:rowOff>
    </xdr:from>
    <xdr:to>
      <xdr:col>3</xdr:col>
      <xdr:colOff>257175</xdr:colOff>
      <xdr:row>15</xdr:row>
      <xdr:rowOff>95090</xdr:rowOff>
    </xdr:to>
    <xdr:sp macro="" textlink="">
      <xdr:nvSpPr>
        <xdr:cNvPr id="77" name="円/楕円 76"/>
        <xdr:cNvSpPr/>
      </xdr:nvSpPr>
      <xdr:spPr bwMode="auto">
        <a:xfrm>
          <a:off x="3556000" y="2612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105267</xdr:rowOff>
    </xdr:from>
    <xdr:ext cx="762000" cy="259045"/>
    <xdr:sp macro="" textlink="">
      <xdr:nvSpPr>
        <xdr:cNvPr id="78" name="テキスト ボックス 77"/>
        <xdr:cNvSpPr txBox="1"/>
      </xdr:nvSpPr>
      <xdr:spPr>
        <a:xfrm>
          <a:off x="3225800" y="238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78,991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125393</xdr:rowOff>
    </xdr:from>
    <xdr:to>
      <xdr:col>2</xdr:col>
      <xdr:colOff>692150</xdr:colOff>
      <xdr:row>15</xdr:row>
      <xdr:rowOff>55543</xdr:rowOff>
    </xdr:to>
    <xdr:sp macro="" textlink="">
      <xdr:nvSpPr>
        <xdr:cNvPr id="79" name="円/楕円 78"/>
        <xdr:cNvSpPr/>
      </xdr:nvSpPr>
      <xdr:spPr bwMode="auto">
        <a:xfrm>
          <a:off x="2857500" y="2573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65720</xdr:rowOff>
    </xdr:from>
    <xdr:ext cx="762000" cy="259045"/>
    <xdr:sp macro="" textlink="">
      <xdr:nvSpPr>
        <xdr:cNvPr id="80" name="テキスト ボックス 79"/>
        <xdr:cNvSpPr txBox="1"/>
      </xdr:nvSpPr>
      <xdr:spPr>
        <a:xfrm>
          <a:off x="2527300" y="234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197638</xdr:rowOff>
    </xdr:from>
    <xdr:to>
      <xdr:col>4</xdr:col>
      <xdr:colOff>1117600</xdr:colOff>
      <xdr:row>38</xdr:row>
      <xdr:rowOff>122886</xdr:rowOff>
    </xdr:to>
    <xdr:cxnSp macro="">
      <xdr:nvCxnSpPr>
        <xdr:cNvPr id="109" name="直線コネクタ 108"/>
        <xdr:cNvCxnSpPr/>
      </xdr:nvCxnSpPr>
      <xdr:spPr bwMode="auto">
        <a:xfrm flipV="1">
          <a:off x="5651500" y="6122188"/>
          <a:ext cx="0" cy="14682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94963</xdr:rowOff>
    </xdr:from>
    <xdr:ext cx="762000" cy="259045"/>
    <xdr:sp macro="" textlink="">
      <xdr:nvSpPr>
        <xdr:cNvPr id="110" name="人口1人当たり決算額の推移最小値テキスト445"/>
        <xdr:cNvSpPr txBox="1"/>
      </xdr:nvSpPr>
      <xdr:spPr>
        <a:xfrm>
          <a:off x="5740400" y="75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4</xdr:col>
      <xdr:colOff>1028700</xdr:colOff>
      <xdr:row>38</xdr:row>
      <xdr:rowOff>122886</xdr:rowOff>
    </xdr:from>
    <xdr:to>
      <xdr:col>5</xdr:col>
      <xdr:colOff>73025</xdr:colOff>
      <xdr:row>38</xdr:row>
      <xdr:rowOff>122886</xdr:rowOff>
    </xdr:to>
    <xdr:cxnSp macro="">
      <xdr:nvCxnSpPr>
        <xdr:cNvPr id="111" name="直線コネクタ 110"/>
        <xdr:cNvCxnSpPr/>
      </xdr:nvCxnSpPr>
      <xdr:spPr bwMode="auto">
        <a:xfrm>
          <a:off x="5562600" y="7590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112565</xdr:rowOff>
    </xdr:from>
    <xdr:ext cx="762000" cy="259045"/>
    <xdr:sp macro="" textlink="">
      <xdr:nvSpPr>
        <xdr:cNvPr id="112" name="人口1人当たり決算額の推移最大値テキスト445"/>
        <xdr:cNvSpPr txBox="1"/>
      </xdr:nvSpPr>
      <xdr:spPr>
        <a:xfrm>
          <a:off x="5740400" y="586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37,646</a:t>
          </a:r>
          <a:endParaRPr kumimoji="1" lang="ja-JP" altLang="en-US" sz="1000" b="1">
            <a:latin typeface="ＭＳ Ｐゴシック"/>
          </a:endParaRPr>
        </a:p>
      </xdr:txBody>
    </xdr:sp>
    <xdr:clientData/>
  </xdr:oneCellAnchor>
  <xdr:twoCellAnchor>
    <xdr:from>
      <xdr:col>4</xdr:col>
      <xdr:colOff>1028700</xdr:colOff>
      <xdr:row>33</xdr:row>
      <xdr:rowOff>197638</xdr:rowOff>
    </xdr:from>
    <xdr:to>
      <xdr:col>5</xdr:col>
      <xdr:colOff>73025</xdr:colOff>
      <xdr:row>33</xdr:row>
      <xdr:rowOff>197638</xdr:rowOff>
    </xdr:to>
    <xdr:cxnSp macro="">
      <xdr:nvCxnSpPr>
        <xdr:cNvPr id="113" name="直線コネクタ 112"/>
        <xdr:cNvCxnSpPr/>
      </xdr:nvCxnSpPr>
      <xdr:spPr bwMode="auto">
        <a:xfrm>
          <a:off x="5562600" y="6122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178016</xdr:rowOff>
    </xdr:from>
    <xdr:to>
      <xdr:col>4</xdr:col>
      <xdr:colOff>1117600</xdr:colOff>
      <xdr:row>33</xdr:row>
      <xdr:rowOff>197638</xdr:rowOff>
    </xdr:to>
    <xdr:cxnSp macro="">
      <xdr:nvCxnSpPr>
        <xdr:cNvPr id="114" name="直線コネクタ 113"/>
        <xdr:cNvCxnSpPr/>
      </xdr:nvCxnSpPr>
      <xdr:spPr bwMode="auto">
        <a:xfrm>
          <a:off x="5003800" y="6102566"/>
          <a:ext cx="647700" cy="19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206773</xdr:rowOff>
    </xdr:from>
    <xdr:ext cx="762000" cy="259045"/>
    <xdr:sp macro="" textlink="">
      <xdr:nvSpPr>
        <xdr:cNvPr id="115" name="人口1人当たり決算額の推移平均値テキスト445"/>
        <xdr:cNvSpPr txBox="1"/>
      </xdr:nvSpPr>
      <xdr:spPr>
        <a:xfrm>
          <a:off x="5740400" y="6817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234696</xdr:rowOff>
    </xdr:from>
    <xdr:to>
      <xdr:col>5</xdr:col>
      <xdr:colOff>34925</xdr:colOff>
      <xdr:row>35</xdr:row>
      <xdr:rowOff>336296</xdr:rowOff>
    </xdr:to>
    <xdr:sp macro="" textlink="">
      <xdr:nvSpPr>
        <xdr:cNvPr id="116" name="フローチャート : 判断 115"/>
        <xdr:cNvSpPr/>
      </xdr:nvSpPr>
      <xdr:spPr bwMode="auto">
        <a:xfrm>
          <a:off x="56007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140716</xdr:rowOff>
    </xdr:from>
    <xdr:to>
      <xdr:col>4</xdr:col>
      <xdr:colOff>469900</xdr:colOff>
      <xdr:row>33</xdr:row>
      <xdr:rowOff>178016</xdr:rowOff>
    </xdr:to>
    <xdr:cxnSp macro="">
      <xdr:nvCxnSpPr>
        <xdr:cNvPr id="117" name="直線コネクタ 116"/>
        <xdr:cNvCxnSpPr/>
      </xdr:nvCxnSpPr>
      <xdr:spPr bwMode="auto">
        <a:xfrm>
          <a:off x="4305300" y="6065266"/>
          <a:ext cx="698500" cy="3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220561</xdr:rowOff>
    </xdr:from>
    <xdr:to>
      <xdr:col>4</xdr:col>
      <xdr:colOff>520700</xdr:colOff>
      <xdr:row>34</xdr:row>
      <xdr:rowOff>322161</xdr:rowOff>
    </xdr:to>
    <xdr:sp macro="" textlink="">
      <xdr:nvSpPr>
        <xdr:cNvPr id="118" name="フローチャート : 判断 117"/>
        <xdr:cNvSpPr/>
      </xdr:nvSpPr>
      <xdr:spPr bwMode="auto">
        <a:xfrm>
          <a:off x="4953000" y="6488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306938</xdr:rowOff>
    </xdr:from>
    <xdr:ext cx="736600" cy="259045"/>
    <xdr:sp macro="" textlink="">
      <xdr:nvSpPr>
        <xdr:cNvPr id="119" name="テキスト ボックス 118"/>
        <xdr:cNvSpPr txBox="1"/>
      </xdr:nvSpPr>
      <xdr:spPr>
        <a:xfrm>
          <a:off x="4622800" y="6574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26,711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88367</xdr:rowOff>
    </xdr:from>
    <xdr:to>
      <xdr:col>3</xdr:col>
      <xdr:colOff>904875</xdr:colOff>
      <xdr:row>33</xdr:row>
      <xdr:rowOff>140716</xdr:rowOff>
    </xdr:to>
    <xdr:cxnSp macro="">
      <xdr:nvCxnSpPr>
        <xdr:cNvPr id="120" name="直線コネクタ 119"/>
        <xdr:cNvCxnSpPr/>
      </xdr:nvCxnSpPr>
      <xdr:spPr bwMode="auto">
        <a:xfrm>
          <a:off x="3606800" y="6012917"/>
          <a:ext cx="698500" cy="52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220675</xdr:rowOff>
    </xdr:from>
    <xdr:to>
      <xdr:col>3</xdr:col>
      <xdr:colOff>955675</xdr:colOff>
      <xdr:row>35</xdr:row>
      <xdr:rowOff>322275</xdr:rowOff>
    </xdr:to>
    <xdr:sp macro="" textlink="">
      <xdr:nvSpPr>
        <xdr:cNvPr id="121" name="フローチャート : 判断 120"/>
        <xdr:cNvSpPr/>
      </xdr:nvSpPr>
      <xdr:spPr bwMode="auto">
        <a:xfrm>
          <a:off x="4254500" y="6831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307052</xdr:rowOff>
    </xdr:from>
    <xdr:ext cx="762000" cy="259045"/>
    <xdr:sp macro="" textlink="">
      <xdr:nvSpPr>
        <xdr:cNvPr id="122" name="テキスト ボックス 121"/>
        <xdr:cNvSpPr txBox="1"/>
      </xdr:nvSpPr>
      <xdr:spPr>
        <a:xfrm>
          <a:off x="3924300" y="691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42570</xdr:rowOff>
    </xdr:from>
    <xdr:to>
      <xdr:col>3</xdr:col>
      <xdr:colOff>206375</xdr:colOff>
      <xdr:row>33</xdr:row>
      <xdr:rowOff>88367</xdr:rowOff>
    </xdr:to>
    <xdr:cxnSp macro="">
      <xdr:nvCxnSpPr>
        <xdr:cNvPr id="123" name="直線コネクタ 122"/>
        <xdr:cNvCxnSpPr/>
      </xdr:nvCxnSpPr>
      <xdr:spPr bwMode="auto">
        <a:xfrm>
          <a:off x="2908300" y="5967120"/>
          <a:ext cx="698500" cy="45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136665</xdr:rowOff>
    </xdr:from>
    <xdr:to>
      <xdr:col>3</xdr:col>
      <xdr:colOff>257175</xdr:colOff>
      <xdr:row>35</xdr:row>
      <xdr:rowOff>238265</xdr:rowOff>
    </xdr:to>
    <xdr:sp macro="" textlink="">
      <xdr:nvSpPr>
        <xdr:cNvPr id="124" name="フローチャート : 判断 123"/>
        <xdr:cNvSpPr/>
      </xdr:nvSpPr>
      <xdr:spPr bwMode="auto">
        <a:xfrm>
          <a:off x="3556000" y="674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223042</xdr:rowOff>
    </xdr:from>
    <xdr:ext cx="762000" cy="259045"/>
    <xdr:sp macro="" textlink="">
      <xdr:nvSpPr>
        <xdr:cNvPr id="125" name="テキスト ボックス 124"/>
        <xdr:cNvSpPr txBox="1"/>
      </xdr:nvSpPr>
      <xdr:spPr>
        <a:xfrm>
          <a:off x="3225800" y="683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88582</xdr:rowOff>
    </xdr:from>
    <xdr:to>
      <xdr:col>2</xdr:col>
      <xdr:colOff>692150</xdr:colOff>
      <xdr:row>35</xdr:row>
      <xdr:rowOff>190182</xdr:rowOff>
    </xdr:to>
    <xdr:sp macro="" textlink="">
      <xdr:nvSpPr>
        <xdr:cNvPr id="126" name="フローチャート : 判断 125"/>
        <xdr:cNvSpPr/>
      </xdr:nvSpPr>
      <xdr:spPr bwMode="auto">
        <a:xfrm>
          <a:off x="2857500" y="6698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174959</xdr:rowOff>
    </xdr:from>
    <xdr:ext cx="762000" cy="259045"/>
    <xdr:sp macro="" textlink="">
      <xdr:nvSpPr>
        <xdr:cNvPr id="127" name="テキスト ボックス 126"/>
        <xdr:cNvSpPr txBox="1"/>
      </xdr:nvSpPr>
      <xdr:spPr>
        <a:xfrm>
          <a:off x="2527300" y="678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146838</xdr:rowOff>
    </xdr:from>
    <xdr:to>
      <xdr:col>5</xdr:col>
      <xdr:colOff>34925</xdr:colOff>
      <xdr:row>33</xdr:row>
      <xdr:rowOff>248438</xdr:rowOff>
    </xdr:to>
    <xdr:sp macro="" textlink="">
      <xdr:nvSpPr>
        <xdr:cNvPr id="133" name="円/楕円 132"/>
        <xdr:cNvSpPr/>
      </xdr:nvSpPr>
      <xdr:spPr bwMode="auto">
        <a:xfrm>
          <a:off x="5600700" y="6071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93515</xdr:rowOff>
    </xdr:from>
    <xdr:ext cx="762000" cy="259045"/>
    <xdr:sp macro="" textlink="">
      <xdr:nvSpPr>
        <xdr:cNvPr id="134" name="人口1人当たり決算額の推移該当値テキスト445"/>
        <xdr:cNvSpPr txBox="1"/>
      </xdr:nvSpPr>
      <xdr:spPr>
        <a:xfrm>
          <a:off x="5740400" y="60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37,646</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127216</xdr:rowOff>
    </xdr:from>
    <xdr:to>
      <xdr:col>4</xdr:col>
      <xdr:colOff>520700</xdr:colOff>
      <xdr:row>33</xdr:row>
      <xdr:rowOff>228816</xdr:rowOff>
    </xdr:to>
    <xdr:sp macro="" textlink="">
      <xdr:nvSpPr>
        <xdr:cNvPr id="135" name="円/楕円 134"/>
        <xdr:cNvSpPr/>
      </xdr:nvSpPr>
      <xdr:spPr bwMode="auto">
        <a:xfrm>
          <a:off x="4953000" y="6051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67543</xdr:rowOff>
    </xdr:from>
    <xdr:ext cx="736600" cy="259045"/>
    <xdr:sp macro="" textlink="">
      <xdr:nvSpPr>
        <xdr:cNvPr id="136" name="テキスト ボックス 135"/>
        <xdr:cNvSpPr txBox="1"/>
      </xdr:nvSpPr>
      <xdr:spPr>
        <a:xfrm>
          <a:off x="4622800" y="582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38,161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89916</xdr:rowOff>
    </xdr:from>
    <xdr:to>
      <xdr:col>3</xdr:col>
      <xdr:colOff>955675</xdr:colOff>
      <xdr:row>33</xdr:row>
      <xdr:rowOff>191516</xdr:rowOff>
    </xdr:to>
    <xdr:sp macro="" textlink="">
      <xdr:nvSpPr>
        <xdr:cNvPr id="137" name="円/楕円 136"/>
        <xdr:cNvSpPr/>
      </xdr:nvSpPr>
      <xdr:spPr bwMode="auto">
        <a:xfrm>
          <a:off x="4254500" y="6014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30243</xdr:rowOff>
    </xdr:from>
    <xdr:ext cx="762000" cy="259045"/>
    <xdr:sp macro="" textlink="">
      <xdr:nvSpPr>
        <xdr:cNvPr id="138" name="テキスト ボックス 137"/>
        <xdr:cNvSpPr txBox="1"/>
      </xdr:nvSpPr>
      <xdr:spPr>
        <a:xfrm>
          <a:off x="3924300" y="578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39,140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37567</xdr:rowOff>
    </xdr:from>
    <xdr:to>
      <xdr:col>3</xdr:col>
      <xdr:colOff>257175</xdr:colOff>
      <xdr:row>33</xdr:row>
      <xdr:rowOff>139167</xdr:rowOff>
    </xdr:to>
    <xdr:sp macro="" textlink="">
      <xdr:nvSpPr>
        <xdr:cNvPr id="139" name="円/楕円 138"/>
        <xdr:cNvSpPr/>
      </xdr:nvSpPr>
      <xdr:spPr bwMode="auto">
        <a:xfrm>
          <a:off x="3556000" y="5962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31</xdr:row>
      <xdr:rowOff>320794</xdr:rowOff>
    </xdr:from>
    <xdr:ext cx="762000" cy="259045"/>
    <xdr:sp macro="" textlink="">
      <xdr:nvSpPr>
        <xdr:cNvPr id="140" name="テキスト ボックス 139"/>
        <xdr:cNvSpPr txBox="1"/>
      </xdr:nvSpPr>
      <xdr:spPr>
        <a:xfrm>
          <a:off x="3225800" y="573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40,514</a:t>
          </a:r>
          <a:endParaRPr kumimoji="1" lang="ja-JP" altLang="en-US" sz="1000" b="1">
            <a:solidFill>
              <a:srgbClr val="FF0000"/>
            </a:solidFill>
            <a:latin typeface="ＭＳ Ｐゴシック"/>
          </a:endParaRPr>
        </a:p>
      </xdr:txBody>
    </xdr:sp>
    <xdr:clientData/>
  </xdr:oneCellAnchor>
  <xdr:twoCellAnchor>
    <xdr:from>
      <xdr:col>2</xdr:col>
      <xdr:colOff>590550</xdr:colOff>
      <xdr:row>32</xdr:row>
      <xdr:rowOff>163220</xdr:rowOff>
    </xdr:from>
    <xdr:to>
      <xdr:col>2</xdr:col>
      <xdr:colOff>692150</xdr:colOff>
      <xdr:row>33</xdr:row>
      <xdr:rowOff>93370</xdr:rowOff>
    </xdr:to>
    <xdr:sp macro="" textlink="">
      <xdr:nvSpPr>
        <xdr:cNvPr id="141" name="円/楕円 140"/>
        <xdr:cNvSpPr/>
      </xdr:nvSpPr>
      <xdr:spPr bwMode="auto">
        <a:xfrm>
          <a:off x="2857500" y="5916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274997</xdr:rowOff>
    </xdr:from>
    <xdr:ext cx="762000" cy="259045"/>
    <xdr:sp macro="" textlink="">
      <xdr:nvSpPr>
        <xdr:cNvPr id="142" name="テキスト ボックス 141"/>
        <xdr:cNvSpPr txBox="1"/>
      </xdr:nvSpPr>
      <xdr:spPr>
        <a:xfrm>
          <a:off x="2527300" y="568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岩手県奥州市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120,099
119,595
993.30
60,156,174
59,626,218
425,883
35,557,063
77,887,809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16.0
111.4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160372</xdr:rowOff>
    </xdr:from>
    <xdr:to>
      <xdr:col>6</xdr:col>
      <xdr:colOff>510540</xdr:colOff>
      <xdr:row>39</xdr:row>
      <xdr:rowOff>4859</xdr:rowOff>
    </xdr:to>
    <xdr:cxnSp macro="">
      <xdr:nvCxnSpPr>
        <xdr:cNvPr id="58" name="直線コネクタ 57"/>
        <xdr:cNvCxnSpPr/>
      </xdr:nvCxnSpPr>
      <xdr:spPr>
        <a:xfrm flipV="1">
          <a:off x="4633595" y="5132422"/>
          <a:ext cx="1270" cy="155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8686</xdr:rowOff>
    </xdr:from>
    <xdr:ext cx="534377" cy="259045"/>
    <xdr:sp macro="" textlink="">
      <xdr:nvSpPr>
        <xdr:cNvPr id="59" name="人件費最小値テキスト"/>
        <xdr:cNvSpPr txBox="1"/>
      </xdr:nvSpPr>
      <xdr:spPr>
        <a:xfrm>
          <a:off x="4686300" y="66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42,879</a:t>
          </a:r>
          <a:endParaRPr kumimoji="1" lang="ja-JP" altLang="en-US" sz="1000" b="1">
            <a:latin typeface="ＭＳ Ｐゴシック"/>
          </a:endParaRPr>
        </a:p>
      </xdr:txBody>
    </xdr:sp>
    <xdr:clientData/>
  </xdr:oneCellAnchor>
  <xdr:twoCellAnchor>
    <xdr:from>
      <xdr:col>6</xdr:col>
      <xdr:colOff>422275</xdr:colOff>
      <xdr:row>39</xdr:row>
      <xdr:rowOff>4859</xdr:rowOff>
    </xdr:from>
    <xdr:to>
      <xdr:col>6</xdr:col>
      <xdr:colOff>600075</xdr:colOff>
      <xdr:row>39</xdr:row>
      <xdr:rowOff>4859</xdr:rowOff>
    </xdr:to>
    <xdr:cxnSp macro="">
      <xdr:nvCxnSpPr>
        <xdr:cNvPr id="60" name="直線コネクタ 59"/>
        <xdr:cNvCxnSpPr/>
      </xdr:nvCxnSpPr>
      <xdr:spPr>
        <a:xfrm>
          <a:off x="4546600" y="669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107049</xdr:rowOff>
    </xdr:from>
    <xdr:ext cx="534377" cy="259045"/>
    <xdr:sp macro="" textlink="">
      <xdr:nvSpPr>
        <xdr:cNvPr id="61" name="人件費最大値テキスト"/>
        <xdr:cNvSpPr txBox="1"/>
      </xdr:nvSpPr>
      <xdr:spPr>
        <a:xfrm>
          <a:off x="4686300" y="49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90,617</a:t>
          </a:r>
          <a:endParaRPr kumimoji="1" lang="ja-JP" altLang="en-US" sz="1000" b="1">
            <a:latin typeface="ＭＳ Ｐゴシック"/>
          </a:endParaRPr>
        </a:p>
      </xdr:txBody>
    </xdr:sp>
    <xdr:clientData/>
  </xdr:oneCellAnchor>
  <xdr:twoCellAnchor>
    <xdr:from>
      <xdr:col>6</xdr:col>
      <xdr:colOff>422275</xdr:colOff>
      <xdr:row>29</xdr:row>
      <xdr:rowOff>160372</xdr:rowOff>
    </xdr:from>
    <xdr:to>
      <xdr:col>6</xdr:col>
      <xdr:colOff>600075</xdr:colOff>
      <xdr:row>29</xdr:row>
      <xdr:rowOff>160372</xdr:rowOff>
    </xdr:to>
    <xdr:cxnSp macro="">
      <xdr:nvCxnSpPr>
        <xdr:cNvPr id="62" name="直線コネクタ 61"/>
        <xdr:cNvCxnSpPr/>
      </xdr:nvCxnSpPr>
      <xdr:spPr>
        <a:xfrm>
          <a:off x="4546600" y="513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150607</xdr:rowOff>
    </xdr:from>
    <xdr:to>
      <xdr:col>6</xdr:col>
      <xdr:colOff>511175</xdr:colOff>
      <xdr:row>35</xdr:row>
      <xdr:rowOff>150706</xdr:rowOff>
    </xdr:to>
    <xdr:cxnSp macro="">
      <xdr:nvCxnSpPr>
        <xdr:cNvPr id="63" name="直線コネクタ 62"/>
        <xdr:cNvCxnSpPr/>
      </xdr:nvCxnSpPr>
      <xdr:spPr>
        <a:xfrm flipV="1">
          <a:off x="3797300" y="6151357"/>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36176</xdr:rowOff>
    </xdr:from>
    <xdr:ext cx="534377" cy="259045"/>
    <xdr:sp macro="" textlink="">
      <xdr:nvSpPr>
        <xdr:cNvPr id="64" name="人件費平均値テキスト"/>
        <xdr:cNvSpPr txBox="1"/>
      </xdr:nvSpPr>
      <xdr:spPr>
        <a:xfrm>
          <a:off x="4686300" y="586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13299</xdr:rowOff>
    </xdr:from>
    <xdr:to>
      <xdr:col>6</xdr:col>
      <xdr:colOff>561975</xdr:colOff>
      <xdr:row>35</xdr:row>
      <xdr:rowOff>114899</xdr:rowOff>
    </xdr:to>
    <xdr:sp macro="" textlink="">
      <xdr:nvSpPr>
        <xdr:cNvPr id="65" name="フローチャート : 判断 64"/>
        <xdr:cNvSpPr/>
      </xdr:nvSpPr>
      <xdr:spPr>
        <a:xfrm>
          <a:off x="45847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150706</xdr:rowOff>
    </xdr:from>
    <xdr:to>
      <xdr:col>5</xdr:col>
      <xdr:colOff>358775</xdr:colOff>
      <xdr:row>35</xdr:row>
      <xdr:rowOff>153481</xdr:rowOff>
    </xdr:to>
    <xdr:cxnSp macro="">
      <xdr:nvCxnSpPr>
        <xdr:cNvPr id="66" name="直線コネクタ 65"/>
        <xdr:cNvCxnSpPr/>
      </xdr:nvCxnSpPr>
      <xdr:spPr>
        <a:xfrm flipV="1">
          <a:off x="2908300" y="6151456"/>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38183</xdr:rowOff>
    </xdr:from>
    <xdr:to>
      <xdr:col>5</xdr:col>
      <xdr:colOff>409575</xdr:colOff>
      <xdr:row>34</xdr:row>
      <xdr:rowOff>139783</xdr:rowOff>
    </xdr:to>
    <xdr:sp macro="" textlink="">
      <xdr:nvSpPr>
        <xdr:cNvPr id="67" name="フローチャート : 判断 66"/>
        <xdr:cNvSpPr/>
      </xdr:nvSpPr>
      <xdr:spPr>
        <a:xfrm>
          <a:off x="3746500" y="586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156310</xdr:rowOff>
    </xdr:from>
    <xdr:ext cx="534377" cy="259045"/>
    <xdr:sp macro="" textlink="">
      <xdr:nvSpPr>
        <xdr:cNvPr id="68" name="テキスト ボックス 67"/>
        <xdr:cNvSpPr txBox="1"/>
      </xdr:nvSpPr>
      <xdr:spPr>
        <a:xfrm>
          <a:off x="3530111" y="564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66,553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112007</xdr:rowOff>
    </xdr:from>
    <xdr:to>
      <xdr:col>4</xdr:col>
      <xdr:colOff>155575</xdr:colOff>
      <xdr:row>35</xdr:row>
      <xdr:rowOff>153481</xdr:rowOff>
    </xdr:to>
    <xdr:cxnSp macro="">
      <xdr:nvCxnSpPr>
        <xdr:cNvPr id="69" name="直線コネクタ 68"/>
        <xdr:cNvCxnSpPr/>
      </xdr:nvCxnSpPr>
      <xdr:spPr>
        <a:xfrm>
          <a:off x="2019300" y="6112757"/>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70873</xdr:rowOff>
    </xdr:from>
    <xdr:to>
      <xdr:col>4</xdr:col>
      <xdr:colOff>206375</xdr:colOff>
      <xdr:row>36</xdr:row>
      <xdr:rowOff>1023</xdr:rowOff>
    </xdr:to>
    <xdr:sp macro="" textlink="">
      <xdr:nvSpPr>
        <xdr:cNvPr id="70" name="フローチャート : 判断 69"/>
        <xdr:cNvSpPr/>
      </xdr:nvSpPr>
      <xdr:spPr>
        <a:xfrm>
          <a:off x="2857500" y="60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17550</xdr:rowOff>
    </xdr:from>
    <xdr:ext cx="534377" cy="259045"/>
    <xdr:sp macro="" textlink="">
      <xdr:nvSpPr>
        <xdr:cNvPr id="71" name="テキスト ボックス 70"/>
        <xdr:cNvSpPr txBox="1"/>
      </xdr:nvSpPr>
      <xdr:spPr>
        <a:xfrm>
          <a:off x="2641111" y="584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60,302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69716</xdr:rowOff>
    </xdr:from>
    <xdr:to>
      <xdr:col>2</xdr:col>
      <xdr:colOff>638175</xdr:colOff>
      <xdr:row>35</xdr:row>
      <xdr:rowOff>112007</xdr:rowOff>
    </xdr:to>
    <xdr:cxnSp macro="">
      <xdr:nvCxnSpPr>
        <xdr:cNvPr id="72" name="直線コネクタ 71"/>
        <xdr:cNvCxnSpPr/>
      </xdr:nvCxnSpPr>
      <xdr:spPr>
        <a:xfrm>
          <a:off x="1130300" y="6070466"/>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88149</xdr:rowOff>
    </xdr:from>
    <xdr:to>
      <xdr:col>3</xdr:col>
      <xdr:colOff>3175</xdr:colOff>
      <xdr:row>36</xdr:row>
      <xdr:rowOff>18299</xdr:rowOff>
    </xdr:to>
    <xdr:sp macro="" textlink="">
      <xdr:nvSpPr>
        <xdr:cNvPr id="73" name="フローチャート : 判断 72"/>
        <xdr:cNvSpPr/>
      </xdr:nvSpPr>
      <xdr:spPr>
        <a:xfrm>
          <a:off x="1968500" y="608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9426</xdr:rowOff>
    </xdr:from>
    <xdr:ext cx="534377" cy="259045"/>
    <xdr:sp macro="" textlink="">
      <xdr:nvSpPr>
        <xdr:cNvPr id="74" name="テキスト ボックス 73"/>
        <xdr:cNvSpPr txBox="1"/>
      </xdr:nvSpPr>
      <xdr:spPr>
        <a:xfrm>
          <a:off x="1752111" y="618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59,773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47719</xdr:rowOff>
    </xdr:from>
    <xdr:to>
      <xdr:col>1</xdr:col>
      <xdr:colOff>485775</xdr:colOff>
      <xdr:row>35</xdr:row>
      <xdr:rowOff>149319</xdr:rowOff>
    </xdr:to>
    <xdr:sp macro="" textlink="">
      <xdr:nvSpPr>
        <xdr:cNvPr id="75" name="フローチャート : 判断 74"/>
        <xdr:cNvSpPr/>
      </xdr:nvSpPr>
      <xdr:spPr>
        <a:xfrm>
          <a:off x="1079500" y="60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140446</xdr:rowOff>
    </xdr:from>
    <xdr:ext cx="534377" cy="259045"/>
    <xdr:sp macro="" textlink="">
      <xdr:nvSpPr>
        <xdr:cNvPr id="76" name="テキスト ボックス 75"/>
        <xdr:cNvSpPr txBox="1"/>
      </xdr:nvSpPr>
      <xdr:spPr>
        <a:xfrm>
          <a:off x="863111" y="614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99807</xdr:rowOff>
    </xdr:from>
    <xdr:to>
      <xdr:col>6</xdr:col>
      <xdr:colOff>561975</xdr:colOff>
      <xdr:row>36</xdr:row>
      <xdr:rowOff>29957</xdr:rowOff>
    </xdr:to>
    <xdr:sp macro="" textlink="">
      <xdr:nvSpPr>
        <xdr:cNvPr id="82" name="円/楕円 81"/>
        <xdr:cNvSpPr/>
      </xdr:nvSpPr>
      <xdr:spPr>
        <a:xfrm>
          <a:off x="4584700" y="61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78234</xdr:rowOff>
    </xdr:from>
    <xdr:ext cx="534377" cy="259045"/>
    <xdr:sp macro="" textlink="">
      <xdr:nvSpPr>
        <xdr:cNvPr id="83" name="人件費該当値テキスト"/>
        <xdr:cNvSpPr txBox="1"/>
      </xdr:nvSpPr>
      <xdr:spPr>
        <a:xfrm>
          <a:off x="4686300" y="607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59,416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99906</xdr:rowOff>
    </xdr:from>
    <xdr:to>
      <xdr:col>5</xdr:col>
      <xdr:colOff>409575</xdr:colOff>
      <xdr:row>36</xdr:row>
      <xdr:rowOff>30056</xdr:rowOff>
    </xdr:to>
    <xdr:sp macro="" textlink="">
      <xdr:nvSpPr>
        <xdr:cNvPr id="84" name="円/楕円 83"/>
        <xdr:cNvSpPr/>
      </xdr:nvSpPr>
      <xdr:spPr>
        <a:xfrm>
          <a:off x="3746500" y="610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21183</xdr:rowOff>
    </xdr:from>
    <xdr:ext cx="534377" cy="259045"/>
    <xdr:sp macro="" textlink="">
      <xdr:nvSpPr>
        <xdr:cNvPr id="85" name="テキスト ボックス 84"/>
        <xdr:cNvSpPr txBox="1"/>
      </xdr:nvSpPr>
      <xdr:spPr>
        <a:xfrm>
          <a:off x="3530111" y="619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59,413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102681</xdr:rowOff>
    </xdr:from>
    <xdr:to>
      <xdr:col>4</xdr:col>
      <xdr:colOff>206375</xdr:colOff>
      <xdr:row>36</xdr:row>
      <xdr:rowOff>32831</xdr:rowOff>
    </xdr:to>
    <xdr:sp macro="" textlink="">
      <xdr:nvSpPr>
        <xdr:cNvPr id="86" name="円/楕円 85"/>
        <xdr:cNvSpPr/>
      </xdr:nvSpPr>
      <xdr:spPr>
        <a:xfrm>
          <a:off x="2857500" y="610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23958</xdr:rowOff>
    </xdr:from>
    <xdr:ext cx="534377" cy="259045"/>
    <xdr:sp macro="" textlink="">
      <xdr:nvSpPr>
        <xdr:cNvPr id="87" name="テキスト ボックス 86"/>
        <xdr:cNvSpPr txBox="1"/>
      </xdr:nvSpPr>
      <xdr:spPr>
        <a:xfrm>
          <a:off x="2641111" y="619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59,328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61207</xdr:rowOff>
    </xdr:from>
    <xdr:to>
      <xdr:col>3</xdr:col>
      <xdr:colOff>3175</xdr:colOff>
      <xdr:row>35</xdr:row>
      <xdr:rowOff>162807</xdr:rowOff>
    </xdr:to>
    <xdr:sp macro="" textlink="">
      <xdr:nvSpPr>
        <xdr:cNvPr id="88" name="円/楕円 87"/>
        <xdr:cNvSpPr/>
      </xdr:nvSpPr>
      <xdr:spPr>
        <a:xfrm>
          <a:off x="1968500" y="60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7884</xdr:rowOff>
    </xdr:from>
    <xdr:ext cx="534377" cy="259045"/>
    <xdr:sp macro="" textlink="">
      <xdr:nvSpPr>
        <xdr:cNvPr id="89" name="テキスト ボックス 88"/>
        <xdr:cNvSpPr txBox="1"/>
      </xdr:nvSpPr>
      <xdr:spPr>
        <a:xfrm>
          <a:off x="1752111" y="583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18916</xdr:rowOff>
    </xdr:from>
    <xdr:to>
      <xdr:col>1</xdr:col>
      <xdr:colOff>485775</xdr:colOff>
      <xdr:row>35</xdr:row>
      <xdr:rowOff>120516</xdr:rowOff>
    </xdr:to>
    <xdr:sp macro="" textlink="">
      <xdr:nvSpPr>
        <xdr:cNvPr id="90" name="円/楕円 89"/>
        <xdr:cNvSpPr/>
      </xdr:nvSpPr>
      <xdr:spPr>
        <a:xfrm>
          <a:off x="1079500" y="60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137043</xdr:rowOff>
    </xdr:from>
    <xdr:ext cx="534377" cy="259045"/>
    <xdr:sp macro="" textlink="">
      <xdr:nvSpPr>
        <xdr:cNvPr id="91" name="テキスト ボックス 90"/>
        <xdr:cNvSpPr txBox="1"/>
      </xdr:nvSpPr>
      <xdr:spPr>
        <a:xfrm>
          <a:off x="863111" y="579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8712</xdr:rowOff>
    </xdr:from>
    <xdr:to>
      <xdr:col>6</xdr:col>
      <xdr:colOff>510540</xdr:colOff>
      <xdr:row>59</xdr:row>
      <xdr:rowOff>94404</xdr:rowOff>
    </xdr:to>
    <xdr:cxnSp macro="">
      <xdr:nvCxnSpPr>
        <xdr:cNvPr id="118" name="直線コネクタ 117"/>
        <xdr:cNvCxnSpPr/>
      </xdr:nvCxnSpPr>
      <xdr:spPr>
        <a:xfrm flipV="1">
          <a:off x="4633595" y="8752662"/>
          <a:ext cx="1270" cy="1457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98231</xdr:rowOff>
    </xdr:from>
    <xdr:ext cx="534377" cy="259045"/>
    <xdr:sp macro="" textlink="">
      <xdr:nvSpPr>
        <xdr:cNvPr id="119" name="物件費最小値テキスト"/>
        <xdr:cNvSpPr txBox="1"/>
      </xdr:nvSpPr>
      <xdr:spPr>
        <a:xfrm>
          <a:off x="4686300" y="102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40,137</a:t>
          </a:r>
          <a:endParaRPr kumimoji="1" lang="ja-JP" altLang="en-US" sz="1000" b="1">
            <a:latin typeface="ＭＳ Ｐゴシック"/>
          </a:endParaRPr>
        </a:p>
      </xdr:txBody>
    </xdr:sp>
    <xdr:clientData/>
  </xdr:oneCellAnchor>
  <xdr:twoCellAnchor>
    <xdr:from>
      <xdr:col>6</xdr:col>
      <xdr:colOff>422275</xdr:colOff>
      <xdr:row>59</xdr:row>
      <xdr:rowOff>94404</xdr:rowOff>
    </xdr:from>
    <xdr:to>
      <xdr:col>6</xdr:col>
      <xdr:colOff>600075</xdr:colOff>
      <xdr:row>59</xdr:row>
      <xdr:rowOff>94404</xdr:rowOff>
    </xdr:to>
    <xdr:cxnSp macro="">
      <xdr:nvCxnSpPr>
        <xdr:cNvPr id="120" name="直線コネクタ 119"/>
        <xdr:cNvCxnSpPr/>
      </xdr:nvCxnSpPr>
      <xdr:spPr>
        <a:xfrm>
          <a:off x="4546600" y="10209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126839</xdr:rowOff>
    </xdr:from>
    <xdr:ext cx="534377" cy="259045"/>
    <xdr:sp macro="" textlink="">
      <xdr:nvSpPr>
        <xdr:cNvPr id="121" name="物件費最大値テキスト"/>
        <xdr:cNvSpPr txBox="1"/>
      </xdr:nvSpPr>
      <xdr:spPr>
        <a:xfrm>
          <a:off x="4686300" y="85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84,761</a:t>
          </a:r>
          <a:endParaRPr kumimoji="1" lang="ja-JP" altLang="en-US" sz="1000" b="1">
            <a:latin typeface="ＭＳ Ｐゴシック"/>
          </a:endParaRPr>
        </a:p>
      </xdr:txBody>
    </xdr:sp>
    <xdr:clientData/>
  </xdr:oneCellAnchor>
  <xdr:twoCellAnchor>
    <xdr:from>
      <xdr:col>6</xdr:col>
      <xdr:colOff>422275</xdr:colOff>
      <xdr:row>51</xdr:row>
      <xdr:rowOff>8712</xdr:rowOff>
    </xdr:from>
    <xdr:to>
      <xdr:col>6</xdr:col>
      <xdr:colOff>600075</xdr:colOff>
      <xdr:row>51</xdr:row>
      <xdr:rowOff>8712</xdr:rowOff>
    </xdr:to>
    <xdr:cxnSp macro="">
      <xdr:nvCxnSpPr>
        <xdr:cNvPr id="122" name="直線コネクタ 121"/>
        <xdr:cNvCxnSpPr/>
      </xdr:nvCxnSpPr>
      <xdr:spPr>
        <a:xfrm>
          <a:off x="4546600" y="875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132907</xdr:rowOff>
    </xdr:from>
    <xdr:to>
      <xdr:col>6</xdr:col>
      <xdr:colOff>511175</xdr:colOff>
      <xdr:row>55</xdr:row>
      <xdr:rowOff>73504</xdr:rowOff>
    </xdr:to>
    <xdr:cxnSp macro="">
      <xdr:nvCxnSpPr>
        <xdr:cNvPr id="123" name="直線コネクタ 122"/>
        <xdr:cNvCxnSpPr/>
      </xdr:nvCxnSpPr>
      <xdr:spPr>
        <a:xfrm flipV="1">
          <a:off x="3797300" y="9391207"/>
          <a:ext cx="838200" cy="1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153216</xdr:rowOff>
    </xdr:from>
    <xdr:ext cx="534377" cy="259045"/>
    <xdr:sp macro="" textlink="">
      <xdr:nvSpPr>
        <xdr:cNvPr id="124" name="物件費平均値テキスト"/>
        <xdr:cNvSpPr txBox="1"/>
      </xdr:nvSpPr>
      <xdr:spPr>
        <a:xfrm>
          <a:off x="4686300" y="9582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3339</xdr:rowOff>
    </xdr:from>
    <xdr:to>
      <xdr:col>6</xdr:col>
      <xdr:colOff>561975</xdr:colOff>
      <xdr:row>56</xdr:row>
      <xdr:rowOff>104939</xdr:rowOff>
    </xdr:to>
    <xdr:sp macro="" textlink="">
      <xdr:nvSpPr>
        <xdr:cNvPr id="125" name="フローチャート : 判断 124"/>
        <xdr:cNvSpPr/>
      </xdr:nvSpPr>
      <xdr:spPr>
        <a:xfrm>
          <a:off x="45847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73504</xdr:rowOff>
    </xdr:from>
    <xdr:to>
      <xdr:col>5</xdr:col>
      <xdr:colOff>358775</xdr:colOff>
      <xdr:row>55</xdr:row>
      <xdr:rowOff>168765</xdr:rowOff>
    </xdr:to>
    <xdr:cxnSp macro="">
      <xdr:nvCxnSpPr>
        <xdr:cNvPr id="126" name="直線コネクタ 125"/>
        <xdr:cNvCxnSpPr/>
      </xdr:nvCxnSpPr>
      <xdr:spPr>
        <a:xfrm flipV="1">
          <a:off x="2908300" y="9503254"/>
          <a:ext cx="889000" cy="9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83283</xdr:rowOff>
    </xdr:from>
    <xdr:to>
      <xdr:col>5</xdr:col>
      <xdr:colOff>409575</xdr:colOff>
      <xdr:row>57</xdr:row>
      <xdr:rowOff>13433</xdr:rowOff>
    </xdr:to>
    <xdr:sp macro="" textlink="">
      <xdr:nvSpPr>
        <xdr:cNvPr id="127" name="フローチャート : 判断 126"/>
        <xdr:cNvSpPr/>
      </xdr:nvSpPr>
      <xdr:spPr>
        <a:xfrm>
          <a:off x="3746500" y="968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4560</xdr:rowOff>
    </xdr:from>
    <xdr:ext cx="534377" cy="259045"/>
    <xdr:sp macro="" textlink="">
      <xdr:nvSpPr>
        <xdr:cNvPr id="128" name="テキスト ボックス 127"/>
        <xdr:cNvSpPr txBox="1"/>
      </xdr:nvSpPr>
      <xdr:spPr>
        <a:xfrm>
          <a:off x="3530111" y="977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54,672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168765</xdr:rowOff>
    </xdr:from>
    <xdr:to>
      <xdr:col>4</xdr:col>
      <xdr:colOff>155575</xdr:colOff>
      <xdr:row>56</xdr:row>
      <xdr:rowOff>38299</xdr:rowOff>
    </xdr:to>
    <xdr:cxnSp macro="">
      <xdr:nvCxnSpPr>
        <xdr:cNvPr id="129" name="直線コネクタ 128"/>
        <xdr:cNvCxnSpPr/>
      </xdr:nvCxnSpPr>
      <xdr:spPr>
        <a:xfrm flipV="1">
          <a:off x="2019300" y="9598515"/>
          <a:ext cx="889000" cy="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72147</xdr:rowOff>
    </xdr:from>
    <xdr:to>
      <xdr:col>4</xdr:col>
      <xdr:colOff>206375</xdr:colOff>
      <xdr:row>57</xdr:row>
      <xdr:rowOff>2297</xdr:rowOff>
    </xdr:to>
    <xdr:sp macro="" textlink="">
      <xdr:nvSpPr>
        <xdr:cNvPr id="130" name="フローチャート : 判断 129"/>
        <xdr:cNvSpPr/>
      </xdr:nvSpPr>
      <xdr:spPr>
        <a:xfrm>
          <a:off x="2857500" y="96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164874</xdr:rowOff>
    </xdr:from>
    <xdr:ext cx="534377" cy="259045"/>
    <xdr:sp macro="" textlink="">
      <xdr:nvSpPr>
        <xdr:cNvPr id="131" name="テキスト ボックス 130"/>
        <xdr:cNvSpPr txBox="1"/>
      </xdr:nvSpPr>
      <xdr:spPr>
        <a:xfrm>
          <a:off x="2641111" y="976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70630</xdr:rowOff>
    </xdr:from>
    <xdr:to>
      <xdr:col>2</xdr:col>
      <xdr:colOff>638175</xdr:colOff>
      <xdr:row>56</xdr:row>
      <xdr:rowOff>38299</xdr:rowOff>
    </xdr:to>
    <xdr:cxnSp macro="">
      <xdr:nvCxnSpPr>
        <xdr:cNvPr id="132" name="直線コネクタ 131"/>
        <xdr:cNvCxnSpPr/>
      </xdr:nvCxnSpPr>
      <xdr:spPr>
        <a:xfrm>
          <a:off x="1130300" y="9500380"/>
          <a:ext cx="889000" cy="13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156370</xdr:rowOff>
    </xdr:from>
    <xdr:to>
      <xdr:col>3</xdr:col>
      <xdr:colOff>3175</xdr:colOff>
      <xdr:row>57</xdr:row>
      <xdr:rowOff>86520</xdr:rowOff>
    </xdr:to>
    <xdr:sp macro="" textlink="">
      <xdr:nvSpPr>
        <xdr:cNvPr id="133" name="フローチャート : 判断 132"/>
        <xdr:cNvSpPr/>
      </xdr:nvSpPr>
      <xdr:spPr>
        <a:xfrm>
          <a:off x="1968500" y="975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77647</xdr:rowOff>
    </xdr:from>
    <xdr:ext cx="534377" cy="259045"/>
    <xdr:sp macro="" textlink="">
      <xdr:nvSpPr>
        <xdr:cNvPr id="134" name="テキスト ボックス 133"/>
        <xdr:cNvSpPr txBox="1"/>
      </xdr:nvSpPr>
      <xdr:spPr>
        <a:xfrm>
          <a:off x="1752111" y="985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52,434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141412</xdr:rowOff>
    </xdr:from>
    <xdr:to>
      <xdr:col>1</xdr:col>
      <xdr:colOff>485775</xdr:colOff>
      <xdr:row>57</xdr:row>
      <xdr:rowOff>71562</xdr:rowOff>
    </xdr:to>
    <xdr:sp macro="" textlink="">
      <xdr:nvSpPr>
        <xdr:cNvPr id="135" name="フローチャート : 判断 134"/>
        <xdr:cNvSpPr/>
      </xdr:nvSpPr>
      <xdr:spPr>
        <a:xfrm>
          <a:off x="1079500" y="974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62689</xdr:rowOff>
    </xdr:from>
    <xdr:ext cx="534377" cy="259045"/>
    <xdr:sp macro="" textlink="">
      <xdr:nvSpPr>
        <xdr:cNvPr id="136" name="テキスト ボックス 135"/>
        <xdr:cNvSpPr txBox="1"/>
      </xdr:nvSpPr>
      <xdr:spPr>
        <a:xfrm>
          <a:off x="863111" y="983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82107</xdr:rowOff>
    </xdr:from>
    <xdr:to>
      <xdr:col>6</xdr:col>
      <xdr:colOff>561975</xdr:colOff>
      <xdr:row>55</xdr:row>
      <xdr:rowOff>12257</xdr:rowOff>
    </xdr:to>
    <xdr:sp macro="" textlink="">
      <xdr:nvSpPr>
        <xdr:cNvPr id="142" name="円/楕円 141"/>
        <xdr:cNvSpPr/>
      </xdr:nvSpPr>
      <xdr:spPr>
        <a:xfrm>
          <a:off x="4584700" y="93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104984</xdr:rowOff>
    </xdr:from>
    <xdr:ext cx="534377" cy="259045"/>
    <xdr:sp macro="" textlink="">
      <xdr:nvSpPr>
        <xdr:cNvPr id="143" name="物件費該当値テキスト"/>
        <xdr:cNvSpPr txBox="1"/>
      </xdr:nvSpPr>
      <xdr:spPr>
        <a:xfrm>
          <a:off x="4686300" y="919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65,208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22704</xdr:rowOff>
    </xdr:from>
    <xdr:to>
      <xdr:col>5</xdr:col>
      <xdr:colOff>409575</xdr:colOff>
      <xdr:row>55</xdr:row>
      <xdr:rowOff>124304</xdr:rowOff>
    </xdr:to>
    <xdr:sp macro="" textlink="">
      <xdr:nvSpPr>
        <xdr:cNvPr id="144" name="円/楕円 143"/>
        <xdr:cNvSpPr/>
      </xdr:nvSpPr>
      <xdr:spPr>
        <a:xfrm>
          <a:off x="3746500" y="94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140831</xdr:rowOff>
    </xdr:from>
    <xdr:ext cx="534377" cy="259045"/>
    <xdr:sp macro="" textlink="">
      <xdr:nvSpPr>
        <xdr:cNvPr id="145" name="テキスト ボックス 144"/>
        <xdr:cNvSpPr txBox="1"/>
      </xdr:nvSpPr>
      <xdr:spPr>
        <a:xfrm>
          <a:off x="3530111" y="922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117965</xdr:rowOff>
    </xdr:from>
    <xdr:to>
      <xdr:col>4</xdr:col>
      <xdr:colOff>206375</xdr:colOff>
      <xdr:row>56</xdr:row>
      <xdr:rowOff>48115</xdr:rowOff>
    </xdr:to>
    <xdr:sp macro="" textlink="">
      <xdr:nvSpPr>
        <xdr:cNvPr id="146" name="円/楕円 145"/>
        <xdr:cNvSpPr/>
      </xdr:nvSpPr>
      <xdr:spPr>
        <a:xfrm>
          <a:off x="2857500" y="95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64642</xdr:rowOff>
    </xdr:from>
    <xdr:ext cx="534377" cy="259045"/>
    <xdr:sp macro="" textlink="">
      <xdr:nvSpPr>
        <xdr:cNvPr id="147" name="テキスト ボックス 146"/>
        <xdr:cNvSpPr txBox="1"/>
      </xdr:nvSpPr>
      <xdr:spPr>
        <a:xfrm>
          <a:off x="2641111" y="932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158949</xdr:rowOff>
    </xdr:from>
    <xdr:to>
      <xdr:col>3</xdr:col>
      <xdr:colOff>3175</xdr:colOff>
      <xdr:row>56</xdr:row>
      <xdr:rowOff>89099</xdr:rowOff>
    </xdr:to>
    <xdr:sp macro="" textlink="">
      <xdr:nvSpPr>
        <xdr:cNvPr id="148" name="円/楕円 147"/>
        <xdr:cNvSpPr/>
      </xdr:nvSpPr>
      <xdr:spPr>
        <a:xfrm>
          <a:off x="1968500" y="95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105626</xdr:rowOff>
    </xdr:from>
    <xdr:ext cx="534377" cy="259045"/>
    <xdr:sp macro="" textlink="">
      <xdr:nvSpPr>
        <xdr:cNvPr id="149" name="テキスト ボックス 148"/>
        <xdr:cNvSpPr txBox="1"/>
      </xdr:nvSpPr>
      <xdr:spPr>
        <a:xfrm>
          <a:off x="1752111" y="936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19830</xdr:rowOff>
    </xdr:from>
    <xdr:to>
      <xdr:col>1</xdr:col>
      <xdr:colOff>485775</xdr:colOff>
      <xdr:row>55</xdr:row>
      <xdr:rowOff>121430</xdr:rowOff>
    </xdr:to>
    <xdr:sp macro="" textlink="">
      <xdr:nvSpPr>
        <xdr:cNvPr id="150" name="円/楕円 149"/>
        <xdr:cNvSpPr/>
      </xdr:nvSpPr>
      <xdr:spPr>
        <a:xfrm>
          <a:off x="1079500" y="94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137957</xdr:rowOff>
    </xdr:from>
    <xdr:ext cx="534377" cy="259045"/>
    <xdr:sp macro="" textlink="">
      <xdr:nvSpPr>
        <xdr:cNvPr id="151" name="テキスト ボックス 150"/>
        <xdr:cNvSpPr txBox="1"/>
      </xdr:nvSpPr>
      <xdr:spPr>
        <a:xfrm>
          <a:off x="863111" y="92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160503</xdr:rowOff>
    </xdr:from>
    <xdr:to>
      <xdr:col>6</xdr:col>
      <xdr:colOff>510540</xdr:colOff>
      <xdr:row>77</xdr:row>
      <xdr:rowOff>131699</xdr:rowOff>
    </xdr:to>
    <xdr:cxnSp macro="">
      <xdr:nvCxnSpPr>
        <xdr:cNvPr id="171" name="直線コネクタ 170"/>
        <xdr:cNvCxnSpPr/>
      </xdr:nvCxnSpPr>
      <xdr:spPr>
        <a:xfrm flipV="1">
          <a:off x="4633595" y="12162003"/>
          <a:ext cx="1270" cy="1171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135526</xdr:rowOff>
    </xdr:from>
    <xdr:ext cx="469744" cy="259045"/>
    <xdr:sp macro="" textlink="">
      <xdr:nvSpPr>
        <xdr:cNvPr id="172" name="維持補修費最小値テキスト"/>
        <xdr:cNvSpPr txBox="1"/>
      </xdr:nvSpPr>
      <xdr:spPr>
        <a:xfrm>
          <a:off x="4686300" y="133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6</xdr:col>
      <xdr:colOff>422275</xdr:colOff>
      <xdr:row>77</xdr:row>
      <xdr:rowOff>131699</xdr:rowOff>
    </xdr:from>
    <xdr:to>
      <xdr:col>6</xdr:col>
      <xdr:colOff>600075</xdr:colOff>
      <xdr:row>77</xdr:row>
      <xdr:rowOff>131699</xdr:rowOff>
    </xdr:to>
    <xdr:cxnSp macro="">
      <xdr:nvCxnSpPr>
        <xdr:cNvPr id="173" name="直線コネクタ 172"/>
        <xdr:cNvCxnSpPr/>
      </xdr:nvCxnSpPr>
      <xdr:spPr>
        <a:xfrm>
          <a:off x="4546600" y="1333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107180</xdr:rowOff>
    </xdr:from>
    <xdr:ext cx="534377" cy="259045"/>
    <xdr:sp macro="" textlink="">
      <xdr:nvSpPr>
        <xdr:cNvPr id="174" name="維持補修費最大値テキスト"/>
        <xdr:cNvSpPr txBox="1"/>
      </xdr:nvSpPr>
      <xdr:spPr>
        <a:xfrm>
          <a:off x="4686300" y="119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21,636</a:t>
          </a:r>
          <a:endParaRPr kumimoji="1" lang="ja-JP" altLang="en-US" sz="1000" b="1">
            <a:latin typeface="ＭＳ Ｐゴシック"/>
          </a:endParaRPr>
        </a:p>
      </xdr:txBody>
    </xdr:sp>
    <xdr:clientData/>
  </xdr:oneCellAnchor>
  <xdr:twoCellAnchor>
    <xdr:from>
      <xdr:col>6</xdr:col>
      <xdr:colOff>422275</xdr:colOff>
      <xdr:row>70</xdr:row>
      <xdr:rowOff>160503</xdr:rowOff>
    </xdr:from>
    <xdr:to>
      <xdr:col>6</xdr:col>
      <xdr:colOff>600075</xdr:colOff>
      <xdr:row>70</xdr:row>
      <xdr:rowOff>160503</xdr:rowOff>
    </xdr:to>
    <xdr:cxnSp macro="">
      <xdr:nvCxnSpPr>
        <xdr:cNvPr id="175" name="直線コネクタ 174"/>
        <xdr:cNvCxnSpPr/>
      </xdr:nvCxnSpPr>
      <xdr:spPr>
        <a:xfrm>
          <a:off x="4546600" y="121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26372</xdr:rowOff>
    </xdr:from>
    <xdr:to>
      <xdr:col>6</xdr:col>
      <xdr:colOff>511175</xdr:colOff>
      <xdr:row>76</xdr:row>
      <xdr:rowOff>61919</xdr:rowOff>
    </xdr:to>
    <xdr:cxnSp macro="">
      <xdr:nvCxnSpPr>
        <xdr:cNvPr id="176" name="直線コネクタ 175"/>
        <xdr:cNvCxnSpPr/>
      </xdr:nvCxnSpPr>
      <xdr:spPr>
        <a:xfrm flipV="1">
          <a:off x="3797300" y="13056572"/>
          <a:ext cx="8382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5263</xdr:rowOff>
    </xdr:from>
    <xdr:ext cx="469744" cy="259045"/>
    <xdr:sp macro="" textlink="">
      <xdr:nvSpPr>
        <xdr:cNvPr id="177" name="維持補修費平均値テキスト"/>
        <xdr:cNvSpPr txBox="1"/>
      </xdr:nvSpPr>
      <xdr:spPr>
        <a:xfrm>
          <a:off x="4686300" y="13035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26836</xdr:rowOff>
    </xdr:from>
    <xdr:to>
      <xdr:col>6</xdr:col>
      <xdr:colOff>561975</xdr:colOff>
      <xdr:row>76</xdr:row>
      <xdr:rowOff>128436</xdr:rowOff>
    </xdr:to>
    <xdr:sp macro="" textlink="">
      <xdr:nvSpPr>
        <xdr:cNvPr id="178" name="フローチャート : 判断 177"/>
        <xdr:cNvSpPr/>
      </xdr:nvSpPr>
      <xdr:spPr>
        <a:xfrm>
          <a:off x="45847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34144</xdr:rowOff>
    </xdr:from>
    <xdr:to>
      <xdr:col>5</xdr:col>
      <xdr:colOff>358775</xdr:colOff>
      <xdr:row>76</xdr:row>
      <xdr:rowOff>61919</xdr:rowOff>
    </xdr:to>
    <xdr:cxnSp macro="">
      <xdr:nvCxnSpPr>
        <xdr:cNvPr id="179" name="直線コネクタ 178"/>
        <xdr:cNvCxnSpPr/>
      </xdr:nvCxnSpPr>
      <xdr:spPr>
        <a:xfrm>
          <a:off x="2908300" y="13064344"/>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73583</xdr:rowOff>
    </xdr:from>
    <xdr:to>
      <xdr:col>5</xdr:col>
      <xdr:colOff>409575</xdr:colOff>
      <xdr:row>77</xdr:row>
      <xdr:rowOff>3733</xdr:rowOff>
    </xdr:to>
    <xdr:sp macro="" textlink="">
      <xdr:nvSpPr>
        <xdr:cNvPr id="180" name="フローチャート : 判断 179"/>
        <xdr:cNvSpPr/>
      </xdr:nvSpPr>
      <xdr:spPr>
        <a:xfrm>
          <a:off x="3746500" y="1310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166310</xdr:rowOff>
    </xdr:from>
    <xdr:ext cx="469744" cy="259045"/>
    <xdr:sp macro="" textlink="">
      <xdr:nvSpPr>
        <xdr:cNvPr id="181" name="テキスト ボックス 180"/>
        <xdr:cNvSpPr txBox="1"/>
      </xdr:nvSpPr>
      <xdr:spPr>
        <a:xfrm>
          <a:off x="3562427" y="13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141186</xdr:rowOff>
    </xdr:from>
    <xdr:to>
      <xdr:col>4</xdr:col>
      <xdr:colOff>155575</xdr:colOff>
      <xdr:row>76</xdr:row>
      <xdr:rowOff>34144</xdr:rowOff>
    </xdr:to>
    <xdr:cxnSp macro="">
      <xdr:nvCxnSpPr>
        <xdr:cNvPr id="182" name="直線コネクタ 181"/>
        <xdr:cNvCxnSpPr/>
      </xdr:nvCxnSpPr>
      <xdr:spPr>
        <a:xfrm>
          <a:off x="2019300" y="12999936"/>
          <a:ext cx="889000" cy="6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110446</xdr:rowOff>
    </xdr:from>
    <xdr:to>
      <xdr:col>4</xdr:col>
      <xdr:colOff>206375</xdr:colOff>
      <xdr:row>77</xdr:row>
      <xdr:rowOff>40596</xdr:rowOff>
    </xdr:to>
    <xdr:sp macro="" textlink="">
      <xdr:nvSpPr>
        <xdr:cNvPr id="183" name="フローチャート : 判断 182"/>
        <xdr:cNvSpPr/>
      </xdr:nvSpPr>
      <xdr:spPr>
        <a:xfrm>
          <a:off x="2857500" y="1314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31723</xdr:rowOff>
    </xdr:from>
    <xdr:ext cx="469744" cy="259045"/>
    <xdr:sp macro="" textlink="">
      <xdr:nvSpPr>
        <xdr:cNvPr id="184" name="テキスト ボックス 183"/>
        <xdr:cNvSpPr txBox="1"/>
      </xdr:nvSpPr>
      <xdr:spPr>
        <a:xfrm>
          <a:off x="2673427" y="1323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141186</xdr:rowOff>
    </xdr:from>
    <xdr:to>
      <xdr:col>2</xdr:col>
      <xdr:colOff>638175</xdr:colOff>
      <xdr:row>76</xdr:row>
      <xdr:rowOff>58719</xdr:rowOff>
    </xdr:to>
    <xdr:cxnSp macro="">
      <xdr:nvCxnSpPr>
        <xdr:cNvPr id="185" name="直線コネクタ 184"/>
        <xdr:cNvCxnSpPr/>
      </xdr:nvCxnSpPr>
      <xdr:spPr>
        <a:xfrm flipV="1">
          <a:off x="1130300" y="12999936"/>
          <a:ext cx="889000" cy="8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96844</xdr:rowOff>
    </xdr:from>
    <xdr:to>
      <xdr:col>3</xdr:col>
      <xdr:colOff>3175</xdr:colOff>
      <xdr:row>77</xdr:row>
      <xdr:rowOff>26994</xdr:rowOff>
    </xdr:to>
    <xdr:sp macro="" textlink="">
      <xdr:nvSpPr>
        <xdr:cNvPr id="186" name="フローチャート : 判断 185"/>
        <xdr:cNvSpPr/>
      </xdr:nvSpPr>
      <xdr:spPr>
        <a:xfrm>
          <a:off x="1968500" y="131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18121</xdr:rowOff>
    </xdr:from>
    <xdr:ext cx="469744" cy="259045"/>
    <xdr:sp macro="" textlink="">
      <xdr:nvSpPr>
        <xdr:cNvPr id="187" name="テキスト ボックス 186"/>
        <xdr:cNvSpPr txBox="1"/>
      </xdr:nvSpPr>
      <xdr:spPr>
        <a:xfrm>
          <a:off x="1784427" y="1321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117132</xdr:rowOff>
    </xdr:from>
    <xdr:to>
      <xdr:col>1</xdr:col>
      <xdr:colOff>485775</xdr:colOff>
      <xdr:row>77</xdr:row>
      <xdr:rowOff>47282</xdr:rowOff>
    </xdr:to>
    <xdr:sp macro="" textlink="">
      <xdr:nvSpPr>
        <xdr:cNvPr id="188" name="フローチャート : 判断 187"/>
        <xdr:cNvSpPr/>
      </xdr:nvSpPr>
      <xdr:spPr>
        <a:xfrm>
          <a:off x="1079500" y="131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38409</xdr:rowOff>
    </xdr:from>
    <xdr:ext cx="469744" cy="259045"/>
    <xdr:sp macro="" textlink="">
      <xdr:nvSpPr>
        <xdr:cNvPr id="189" name="テキスト ボックス 188"/>
        <xdr:cNvSpPr txBox="1"/>
      </xdr:nvSpPr>
      <xdr:spPr>
        <a:xfrm>
          <a:off x="895427" y="1324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147022</xdr:rowOff>
    </xdr:from>
    <xdr:to>
      <xdr:col>6</xdr:col>
      <xdr:colOff>561975</xdr:colOff>
      <xdr:row>76</xdr:row>
      <xdr:rowOff>77172</xdr:rowOff>
    </xdr:to>
    <xdr:sp macro="" textlink="">
      <xdr:nvSpPr>
        <xdr:cNvPr id="195" name="円/楕円 194"/>
        <xdr:cNvSpPr/>
      </xdr:nvSpPr>
      <xdr:spPr>
        <a:xfrm>
          <a:off x="4584700" y="1300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169898</xdr:rowOff>
    </xdr:from>
    <xdr:ext cx="469744" cy="259045"/>
    <xdr:sp macro="" textlink="">
      <xdr:nvSpPr>
        <xdr:cNvPr id="196" name="維持補修費該当値テキスト"/>
        <xdr:cNvSpPr txBox="1"/>
      </xdr:nvSpPr>
      <xdr:spPr>
        <a:xfrm>
          <a:off x="4686300" y="1285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11119</xdr:rowOff>
    </xdr:from>
    <xdr:to>
      <xdr:col>5</xdr:col>
      <xdr:colOff>409575</xdr:colOff>
      <xdr:row>76</xdr:row>
      <xdr:rowOff>112719</xdr:rowOff>
    </xdr:to>
    <xdr:sp macro="" textlink="">
      <xdr:nvSpPr>
        <xdr:cNvPr id="197" name="円/楕円 196"/>
        <xdr:cNvSpPr/>
      </xdr:nvSpPr>
      <xdr:spPr>
        <a:xfrm>
          <a:off x="3746500" y="1304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129246</xdr:rowOff>
    </xdr:from>
    <xdr:ext cx="469744" cy="259045"/>
    <xdr:sp macro="" textlink="">
      <xdr:nvSpPr>
        <xdr:cNvPr id="198" name="テキスト ボックス 197"/>
        <xdr:cNvSpPr txBox="1"/>
      </xdr:nvSpPr>
      <xdr:spPr>
        <a:xfrm>
          <a:off x="3562427" y="1281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154794</xdr:rowOff>
    </xdr:from>
    <xdr:to>
      <xdr:col>4</xdr:col>
      <xdr:colOff>206375</xdr:colOff>
      <xdr:row>76</xdr:row>
      <xdr:rowOff>84944</xdr:rowOff>
    </xdr:to>
    <xdr:sp macro="" textlink="">
      <xdr:nvSpPr>
        <xdr:cNvPr id="199" name="円/楕円 198"/>
        <xdr:cNvSpPr/>
      </xdr:nvSpPr>
      <xdr:spPr>
        <a:xfrm>
          <a:off x="2857500" y="130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101471</xdr:rowOff>
    </xdr:from>
    <xdr:ext cx="469744" cy="259045"/>
    <xdr:sp macro="" textlink="">
      <xdr:nvSpPr>
        <xdr:cNvPr id="200" name="テキスト ボックス 199"/>
        <xdr:cNvSpPr txBox="1"/>
      </xdr:nvSpPr>
      <xdr:spPr>
        <a:xfrm>
          <a:off x="2673427" y="1278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90386</xdr:rowOff>
    </xdr:from>
    <xdr:to>
      <xdr:col>3</xdr:col>
      <xdr:colOff>3175</xdr:colOff>
      <xdr:row>76</xdr:row>
      <xdr:rowOff>20535</xdr:rowOff>
    </xdr:to>
    <xdr:sp macro="" textlink="">
      <xdr:nvSpPr>
        <xdr:cNvPr id="201" name="円/楕円 200"/>
        <xdr:cNvSpPr/>
      </xdr:nvSpPr>
      <xdr:spPr>
        <a:xfrm>
          <a:off x="1968500" y="129491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37063</xdr:rowOff>
    </xdr:from>
    <xdr:ext cx="469744" cy="259045"/>
    <xdr:sp macro="" textlink="">
      <xdr:nvSpPr>
        <xdr:cNvPr id="202" name="テキスト ボックス 201"/>
        <xdr:cNvSpPr txBox="1"/>
      </xdr:nvSpPr>
      <xdr:spPr>
        <a:xfrm>
          <a:off x="1784427" y="1272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7919</xdr:rowOff>
    </xdr:from>
    <xdr:to>
      <xdr:col>1</xdr:col>
      <xdr:colOff>485775</xdr:colOff>
      <xdr:row>76</xdr:row>
      <xdr:rowOff>109519</xdr:rowOff>
    </xdr:to>
    <xdr:sp macro="" textlink="">
      <xdr:nvSpPr>
        <xdr:cNvPr id="203" name="円/楕円 202"/>
        <xdr:cNvSpPr/>
      </xdr:nvSpPr>
      <xdr:spPr>
        <a:xfrm>
          <a:off x="1079500" y="1303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126045</xdr:rowOff>
    </xdr:from>
    <xdr:ext cx="469744" cy="259045"/>
    <xdr:sp macro="" textlink="">
      <xdr:nvSpPr>
        <xdr:cNvPr id="204" name="テキスト ボックス 203"/>
        <xdr:cNvSpPr txBox="1"/>
      </xdr:nvSpPr>
      <xdr:spPr>
        <a:xfrm>
          <a:off x="895427" y="1281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21958</xdr:rowOff>
    </xdr:from>
    <xdr:to>
      <xdr:col>6</xdr:col>
      <xdr:colOff>510540</xdr:colOff>
      <xdr:row>97</xdr:row>
      <xdr:rowOff>117830</xdr:rowOff>
    </xdr:to>
    <xdr:cxnSp macro="">
      <xdr:nvCxnSpPr>
        <xdr:cNvPr id="229" name="直線コネクタ 228"/>
        <xdr:cNvCxnSpPr/>
      </xdr:nvCxnSpPr>
      <xdr:spPr>
        <a:xfrm flipV="1">
          <a:off x="4633595" y="15623908"/>
          <a:ext cx="1270" cy="112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121657</xdr:rowOff>
    </xdr:from>
    <xdr:ext cx="534377" cy="259045"/>
    <xdr:sp macro="" textlink="">
      <xdr:nvSpPr>
        <xdr:cNvPr id="230" name="扶助費最小値テキスト"/>
        <xdr:cNvSpPr txBox="1"/>
      </xdr:nvSpPr>
      <xdr:spPr>
        <a:xfrm>
          <a:off x="4686300" y="1675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81,222</a:t>
          </a:r>
          <a:endParaRPr kumimoji="1" lang="ja-JP" altLang="en-US" sz="1000" b="1">
            <a:latin typeface="ＭＳ Ｐゴシック"/>
          </a:endParaRPr>
        </a:p>
      </xdr:txBody>
    </xdr:sp>
    <xdr:clientData/>
  </xdr:oneCellAnchor>
  <xdr:twoCellAnchor>
    <xdr:from>
      <xdr:col>6</xdr:col>
      <xdr:colOff>422275</xdr:colOff>
      <xdr:row>97</xdr:row>
      <xdr:rowOff>117830</xdr:rowOff>
    </xdr:from>
    <xdr:to>
      <xdr:col>6</xdr:col>
      <xdr:colOff>600075</xdr:colOff>
      <xdr:row>97</xdr:row>
      <xdr:rowOff>117830</xdr:rowOff>
    </xdr:to>
    <xdr:cxnSp macro="">
      <xdr:nvCxnSpPr>
        <xdr:cNvPr id="231" name="直線コネクタ 230"/>
        <xdr:cNvCxnSpPr/>
      </xdr:nvCxnSpPr>
      <xdr:spPr>
        <a:xfrm>
          <a:off x="4546600" y="1674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140085</xdr:rowOff>
    </xdr:from>
    <xdr:ext cx="599010" cy="259045"/>
    <xdr:sp macro="" textlink="">
      <xdr:nvSpPr>
        <xdr:cNvPr id="232" name="扶助費最大値テキスト"/>
        <xdr:cNvSpPr txBox="1"/>
      </xdr:nvSpPr>
      <xdr:spPr>
        <a:xfrm>
          <a:off x="4686300" y="1539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169,771</a:t>
          </a:r>
          <a:endParaRPr kumimoji="1" lang="ja-JP" altLang="en-US" sz="1000" b="1">
            <a:latin typeface="ＭＳ Ｐゴシック"/>
          </a:endParaRPr>
        </a:p>
      </xdr:txBody>
    </xdr:sp>
    <xdr:clientData/>
  </xdr:oneCellAnchor>
  <xdr:twoCellAnchor>
    <xdr:from>
      <xdr:col>6</xdr:col>
      <xdr:colOff>422275</xdr:colOff>
      <xdr:row>91</xdr:row>
      <xdr:rowOff>21958</xdr:rowOff>
    </xdr:from>
    <xdr:to>
      <xdr:col>6</xdr:col>
      <xdr:colOff>600075</xdr:colOff>
      <xdr:row>91</xdr:row>
      <xdr:rowOff>21958</xdr:rowOff>
    </xdr:to>
    <xdr:cxnSp macro="">
      <xdr:nvCxnSpPr>
        <xdr:cNvPr id="233" name="直線コネクタ 232"/>
        <xdr:cNvCxnSpPr/>
      </xdr:nvCxnSpPr>
      <xdr:spPr>
        <a:xfrm>
          <a:off x="4546600" y="1562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168427</xdr:rowOff>
    </xdr:from>
    <xdr:to>
      <xdr:col>6</xdr:col>
      <xdr:colOff>511175</xdr:colOff>
      <xdr:row>97</xdr:row>
      <xdr:rowOff>98425</xdr:rowOff>
    </xdr:to>
    <xdr:cxnSp macro="">
      <xdr:nvCxnSpPr>
        <xdr:cNvPr id="234" name="直線コネクタ 233"/>
        <xdr:cNvCxnSpPr/>
      </xdr:nvCxnSpPr>
      <xdr:spPr>
        <a:xfrm flipV="1">
          <a:off x="3797300" y="16627627"/>
          <a:ext cx="838200" cy="10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100944</xdr:rowOff>
    </xdr:from>
    <xdr:ext cx="599010" cy="259045"/>
    <xdr:sp macro="" textlink="">
      <xdr:nvSpPr>
        <xdr:cNvPr id="235" name="扶助費平均値テキスト"/>
        <xdr:cNvSpPr txBox="1"/>
      </xdr:nvSpPr>
      <xdr:spPr>
        <a:xfrm>
          <a:off x="4686300" y="1621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107,353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78067</xdr:rowOff>
    </xdr:from>
    <xdr:to>
      <xdr:col>6</xdr:col>
      <xdr:colOff>561975</xdr:colOff>
      <xdr:row>96</xdr:row>
      <xdr:rowOff>8217</xdr:rowOff>
    </xdr:to>
    <xdr:sp macro="" textlink="">
      <xdr:nvSpPr>
        <xdr:cNvPr id="236" name="フローチャート : 判断 235"/>
        <xdr:cNvSpPr/>
      </xdr:nvSpPr>
      <xdr:spPr>
        <a:xfrm>
          <a:off x="45847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98425</xdr:rowOff>
    </xdr:from>
    <xdr:to>
      <xdr:col>5</xdr:col>
      <xdr:colOff>358775</xdr:colOff>
      <xdr:row>97</xdr:row>
      <xdr:rowOff>125388</xdr:rowOff>
    </xdr:to>
    <xdr:cxnSp macro="">
      <xdr:nvCxnSpPr>
        <xdr:cNvPr id="237" name="直線コネクタ 236"/>
        <xdr:cNvCxnSpPr/>
      </xdr:nvCxnSpPr>
      <xdr:spPr>
        <a:xfrm flipV="1">
          <a:off x="2908300" y="16729075"/>
          <a:ext cx="889000" cy="2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89484</xdr:rowOff>
    </xdr:from>
    <xdr:to>
      <xdr:col>5</xdr:col>
      <xdr:colOff>409575</xdr:colOff>
      <xdr:row>98</xdr:row>
      <xdr:rowOff>19634</xdr:rowOff>
    </xdr:to>
    <xdr:sp macro="" textlink="">
      <xdr:nvSpPr>
        <xdr:cNvPr id="238" name="フローチャート : 判断 237"/>
        <xdr:cNvSpPr/>
      </xdr:nvSpPr>
      <xdr:spPr>
        <a:xfrm>
          <a:off x="3746500" y="1672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10761</xdr:rowOff>
    </xdr:from>
    <xdr:ext cx="534377" cy="259045"/>
    <xdr:sp macro="" textlink="">
      <xdr:nvSpPr>
        <xdr:cNvPr id="239" name="テキスト ボックス 238"/>
        <xdr:cNvSpPr txBox="1"/>
      </xdr:nvSpPr>
      <xdr:spPr>
        <a:xfrm>
          <a:off x="3530111" y="168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125388</xdr:rowOff>
    </xdr:from>
    <xdr:to>
      <xdr:col>4</xdr:col>
      <xdr:colOff>155575</xdr:colOff>
      <xdr:row>98</xdr:row>
      <xdr:rowOff>8674</xdr:rowOff>
    </xdr:to>
    <xdr:cxnSp macro="">
      <xdr:nvCxnSpPr>
        <xdr:cNvPr id="240" name="直線コネクタ 239"/>
        <xdr:cNvCxnSpPr/>
      </xdr:nvCxnSpPr>
      <xdr:spPr>
        <a:xfrm flipV="1">
          <a:off x="2019300" y="16756038"/>
          <a:ext cx="889000" cy="5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23927</xdr:rowOff>
    </xdr:from>
    <xdr:to>
      <xdr:col>4</xdr:col>
      <xdr:colOff>206375</xdr:colOff>
      <xdr:row>98</xdr:row>
      <xdr:rowOff>125527</xdr:rowOff>
    </xdr:to>
    <xdr:sp macro="" textlink="">
      <xdr:nvSpPr>
        <xdr:cNvPr id="241" name="フローチャート : 判断 240"/>
        <xdr:cNvSpPr/>
      </xdr:nvSpPr>
      <xdr:spPr>
        <a:xfrm>
          <a:off x="2857500" y="1682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116654</xdr:rowOff>
    </xdr:from>
    <xdr:ext cx="534377" cy="259045"/>
    <xdr:sp macro="" textlink="">
      <xdr:nvSpPr>
        <xdr:cNvPr id="242" name="テキスト ボックス 241"/>
        <xdr:cNvSpPr txBox="1"/>
      </xdr:nvSpPr>
      <xdr:spPr>
        <a:xfrm>
          <a:off x="2641111" y="1691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8674</xdr:rowOff>
    </xdr:from>
    <xdr:to>
      <xdr:col>2</xdr:col>
      <xdr:colOff>638175</xdr:colOff>
      <xdr:row>98</xdr:row>
      <xdr:rowOff>33731</xdr:rowOff>
    </xdr:to>
    <xdr:cxnSp macro="">
      <xdr:nvCxnSpPr>
        <xdr:cNvPr id="243" name="直線コネクタ 242"/>
        <xdr:cNvCxnSpPr/>
      </xdr:nvCxnSpPr>
      <xdr:spPr>
        <a:xfrm flipV="1">
          <a:off x="1130300" y="16810774"/>
          <a:ext cx="889000" cy="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87288</xdr:rowOff>
    </xdr:from>
    <xdr:to>
      <xdr:col>3</xdr:col>
      <xdr:colOff>3175</xdr:colOff>
      <xdr:row>99</xdr:row>
      <xdr:rowOff>17438</xdr:rowOff>
    </xdr:to>
    <xdr:sp macro="" textlink="">
      <xdr:nvSpPr>
        <xdr:cNvPr id="244" name="フローチャート : 判断 243"/>
        <xdr:cNvSpPr/>
      </xdr:nvSpPr>
      <xdr:spPr>
        <a:xfrm>
          <a:off x="1968500" y="1688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8565</xdr:rowOff>
    </xdr:from>
    <xdr:ext cx="534377" cy="259045"/>
    <xdr:sp macro="" textlink="">
      <xdr:nvSpPr>
        <xdr:cNvPr id="245" name="テキスト ボックス 244"/>
        <xdr:cNvSpPr txBox="1"/>
      </xdr:nvSpPr>
      <xdr:spPr>
        <a:xfrm>
          <a:off x="1752111" y="1698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66,127</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102603</xdr:rowOff>
    </xdr:from>
    <xdr:to>
      <xdr:col>1</xdr:col>
      <xdr:colOff>485775</xdr:colOff>
      <xdr:row>99</xdr:row>
      <xdr:rowOff>32753</xdr:rowOff>
    </xdr:to>
    <xdr:sp macro="" textlink="">
      <xdr:nvSpPr>
        <xdr:cNvPr id="246" name="フローチャート : 判断 245"/>
        <xdr:cNvSpPr/>
      </xdr:nvSpPr>
      <xdr:spPr>
        <a:xfrm>
          <a:off x="1079500" y="169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23880</xdr:rowOff>
    </xdr:from>
    <xdr:ext cx="534377" cy="259045"/>
    <xdr:sp macro="" textlink="">
      <xdr:nvSpPr>
        <xdr:cNvPr id="247" name="テキスト ボックス 246"/>
        <xdr:cNvSpPr txBox="1"/>
      </xdr:nvSpPr>
      <xdr:spPr>
        <a:xfrm>
          <a:off x="863111" y="1699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117627</xdr:rowOff>
    </xdr:from>
    <xdr:to>
      <xdr:col>6</xdr:col>
      <xdr:colOff>561975</xdr:colOff>
      <xdr:row>97</xdr:row>
      <xdr:rowOff>47777</xdr:rowOff>
    </xdr:to>
    <xdr:sp macro="" textlink="">
      <xdr:nvSpPr>
        <xdr:cNvPr id="253" name="円/楕円 252"/>
        <xdr:cNvSpPr/>
      </xdr:nvSpPr>
      <xdr:spPr>
        <a:xfrm>
          <a:off x="4584700" y="165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32554</xdr:rowOff>
    </xdr:from>
    <xdr:ext cx="534377" cy="259045"/>
    <xdr:sp macro="" textlink="">
      <xdr:nvSpPr>
        <xdr:cNvPr id="254" name="扶助費該当値テキスト"/>
        <xdr:cNvSpPr txBox="1"/>
      </xdr:nvSpPr>
      <xdr:spPr>
        <a:xfrm>
          <a:off x="4686300" y="1649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90,738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47625</xdr:rowOff>
    </xdr:from>
    <xdr:to>
      <xdr:col>5</xdr:col>
      <xdr:colOff>409575</xdr:colOff>
      <xdr:row>97</xdr:row>
      <xdr:rowOff>149225</xdr:rowOff>
    </xdr:to>
    <xdr:sp macro="" textlink="">
      <xdr:nvSpPr>
        <xdr:cNvPr id="255" name="円/楕円 254"/>
        <xdr:cNvSpPr/>
      </xdr:nvSpPr>
      <xdr:spPr>
        <a:xfrm>
          <a:off x="3746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165752</xdr:rowOff>
    </xdr:from>
    <xdr:ext cx="534377" cy="259045"/>
    <xdr:sp macro="" textlink="">
      <xdr:nvSpPr>
        <xdr:cNvPr id="256" name="テキスト ボックス 255"/>
        <xdr:cNvSpPr txBox="1"/>
      </xdr:nvSpPr>
      <xdr:spPr>
        <a:xfrm>
          <a:off x="3530111" y="164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82,750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74588</xdr:rowOff>
    </xdr:from>
    <xdr:to>
      <xdr:col>4</xdr:col>
      <xdr:colOff>206375</xdr:colOff>
      <xdr:row>98</xdr:row>
      <xdr:rowOff>4738</xdr:rowOff>
    </xdr:to>
    <xdr:sp macro="" textlink="">
      <xdr:nvSpPr>
        <xdr:cNvPr id="257" name="円/楕円 256"/>
        <xdr:cNvSpPr/>
      </xdr:nvSpPr>
      <xdr:spPr>
        <a:xfrm>
          <a:off x="2857500" y="167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21265</xdr:rowOff>
    </xdr:from>
    <xdr:ext cx="534377" cy="259045"/>
    <xdr:sp macro="" textlink="">
      <xdr:nvSpPr>
        <xdr:cNvPr id="258" name="テキスト ボックス 257"/>
        <xdr:cNvSpPr txBox="1"/>
      </xdr:nvSpPr>
      <xdr:spPr>
        <a:xfrm>
          <a:off x="2641111" y="164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80,627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129324</xdr:rowOff>
    </xdr:from>
    <xdr:to>
      <xdr:col>3</xdr:col>
      <xdr:colOff>3175</xdr:colOff>
      <xdr:row>98</xdr:row>
      <xdr:rowOff>59474</xdr:rowOff>
    </xdr:to>
    <xdr:sp macro="" textlink="">
      <xdr:nvSpPr>
        <xdr:cNvPr id="259" name="円/楕円 258"/>
        <xdr:cNvSpPr/>
      </xdr:nvSpPr>
      <xdr:spPr>
        <a:xfrm>
          <a:off x="1968500" y="1675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76001</xdr:rowOff>
    </xdr:from>
    <xdr:ext cx="534377" cy="259045"/>
    <xdr:sp macro="" textlink="">
      <xdr:nvSpPr>
        <xdr:cNvPr id="260" name="テキスト ボックス 259"/>
        <xdr:cNvSpPr txBox="1"/>
      </xdr:nvSpPr>
      <xdr:spPr>
        <a:xfrm>
          <a:off x="1752111" y="1653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76,317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154381</xdr:rowOff>
    </xdr:from>
    <xdr:to>
      <xdr:col>1</xdr:col>
      <xdr:colOff>485775</xdr:colOff>
      <xdr:row>98</xdr:row>
      <xdr:rowOff>84531</xdr:rowOff>
    </xdr:to>
    <xdr:sp macro="" textlink="">
      <xdr:nvSpPr>
        <xdr:cNvPr id="261" name="円/楕円 260"/>
        <xdr:cNvSpPr/>
      </xdr:nvSpPr>
      <xdr:spPr>
        <a:xfrm>
          <a:off x="1079500" y="167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101058</xdr:rowOff>
    </xdr:from>
    <xdr:ext cx="534377" cy="259045"/>
    <xdr:sp macro="" textlink="">
      <xdr:nvSpPr>
        <xdr:cNvPr id="262" name="テキスト ボックス 261"/>
        <xdr:cNvSpPr txBox="1"/>
      </xdr:nvSpPr>
      <xdr:spPr>
        <a:xfrm>
          <a:off x="863111" y="165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37603</xdr:rowOff>
    </xdr:from>
    <xdr:to>
      <xdr:col>15</xdr:col>
      <xdr:colOff>180340</xdr:colOff>
      <xdr:row>38</xdr:row>
      <xdr:rowOff>74113</xdr:rowOff>
    </xdr:to>
    <xdr:cxnSp macro="">
      <xdr:nvCxnSpPr>
        <xdr:cNvPr id="288" name="直線コネクタ 287"/>
        <xdr:cNvCxnSpPr/>
      </xdr:nvCxnSpPr>
      <xdr:spPr>
        <a:xfrm flipV="1">
          <a:off x="10475595" y="5866903"/>
          <a:ext cx="1270" cy="72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77940</xdr:rowOff>
    </xdr:from>
    <xdr:ext cx="534377" cy="259045"/>
    <xdr:sp macro="" textlink="">
      <xdr:nvSpPr>
        <xdr:cNvPr id="289" name="補助費等最小値テキスト"/>
        <xdr:cNvSpPr txBox="1"/>
      </xdr:nvSpPr>
      <xdr:spPr>
        <a:xfrm>
          <a:off x="10528300" y="659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18,025</a:t>
          </a:r>
          <a:endParaRPr kumimoji="1" lang="ja-JP" altLang="en-US" sz="1000" b="1">
            <a:latin typeface="ＭＳ Ｐゴシック"/>
          </a:endParaRPr>
        </a:p>
      </xdr:txBody>
    </xdr:sp>
    <xdr:clientData/>
  </xdr:oneCellAnchor>
  <xdr:twoCellAnchor>
    <xdr:from>
      <xdr:col>15</xdr:col>
      <xdr:colOff>92075</xdr:colOff>
      <xdr:row>38</xdr:row>
      <xdr:rowOff>74113</xdr:rowOff>
    </xdr:from>
    <xdr:to>
      <xdr:col>15</xdr:col>
      <xdr:colOff>269875</xdr:colOff>
      <xdr:row>38</xdr:row>
      <xdr:rowOff>74113</xdr:rowOff>
    </xdr:to>
    <xdr:cxnSp macro="">
      <xdr:nvCxnSpPr>
        <xdr:cNvPr id="290" name="直線コネクタ 289"/>
        <xdr:cNvCxnSpPr/>
      </xdr:nvCxnSpPr>
      <xdr:spPr>
        <a:xfrm>
          <a:off x="10388600" y="6589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155730</xdr:rowOff>
    </xdr:from>
    <xdr:ext cx="534377" cy="259045"/>
    <xdr:sp macro="" textlink="">
      <xdr:nvSpPr>
        <xdr:cNvPr id="291" name="補助費等最大値テキスト"/>
        <xdr:cNvSpPr txBox="1"/>
      </xdr:nvSpPr>
      <xdr:spPr>
        <a:xfrm>
          <a:off x="10528300" y="564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84,379</a:t>
          </a:r>
          <a:endParaRPr kumimoji="1" lang="ja-JP" altLang="en-US" sz="1000" b="1">
            <a:latin typeface="ＭＳ Ｐゴシック"/>
          </a:endParaRPr>
        </a:p>
      </xdr:txBody>
    </xdr:sp>
    <xdr:clientData/>
  </xdr:oneCellAnchor>
  <xdr:twoCellAnchor>
    <xdr:from>
      <xdr:col>15</xdr:col>
      <xdr:colOff>92075</xdr:colOff>
      <xdr:row>34</xdr:row>
      <xdr:rowOff>37603</xdr:rowOff>
    </xdr:from>
    <xdr:to>
      <xdr:col>15</xdr:col>
      <xdr:colOff>269875</xdr:colOff>
      <xdr:row>34</xdr:row>
      <xdr:rowOff>37603</xdr:rowOff>
    </xdr:to>
    <xdr:cxnSp macro="">
      <xdr:nvCxnSpPr>
        <xdr:cNvPr id="292" name="直線コネクタ 291"/>
        <xdr:cNvCxnSpPr/>
      </xdr:nvCxnSpPr>
      <xdr:spPr>
        <a:xfrm>
          <a:off x="10388600" y="58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160927</xdr:rowOff>
    </xdr:from>
    <xdr:to>
      <xdr:col>15</xdr:col>
      <xdr:colOff>180975</xdr:colOff>
      <xdr:row>34</xdr:row>
      <xdr:rowOff>166719</xdr:rowOff>
    </xdr:to>
    <xdr:cxnSp macro="">
      <xdr:nvCxnSpPr>
        <xdr:cNvPr id="293" name="直線コネクタ 292"/>
        <xdr:cNvCxnSpPr/>
      </xdr:nvCxnSpPr>
      <xdr:spPr>
        <a:xfrm flipV="1">
          <a:off x="9639300" y="5990227"/>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61003</xdr:rowOff>
    </xdr:from>
    <xdr:ext cx="534377" cy="259045"/>
    <xdr:sp macro="" textlink="">
      <xdr:nvSpPr>
        <xdr:cNvPr id="294" name="補助費等平均値テキスト"/>
        <xdr:cNvSpPr txBox="1"/>
      </xdr:nvSpPr>
      <xdr:spPr>
        <a:xfrm>
          <a:off x="10528300" y="623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44,081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82576</xdr:rowOff>
    </xdr:from>
    <xdr:to>
      <xdr:col>15</xdr:col>
      <xdr:colOff>231775</xdr:colOff>
      <xdr:row>37</xdr:row>
      <xdr:rowOff>12726</xdr:rowOff>
    </xdr:to>
    <xdr:sp macro="" textlink="">
      <xdr:nvSpPr>
        <xdr:cNvPr id="295" name="フローチャート : 判断 294"/>
        <xdr:cNvSpPr/>
      </xdr:nvSpPr>
      <xdr:spPr>
        <a:xfrm>
          <a:off x="10426700" y="62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166719</xdr:rowOff>
    </xdr:from>
    <xdr:to>
      <xdr:col>14</xdr:col>
      <xdr:colOff>28575</xdr:colOff>
      <xdr:row>35</xdr:row>
      <xdr:rowOff>152937</xdr:rowOff>
    </xdr:to>
    <xdr:cxnSp macro="">
      <xdr:nvCxnSpPr>
        <xdr:cNvPr id="296" name="直線コネクタ 295"/>
        <xdr:cNvCxnSpPr/>
      </xdr:nvCxnSpPr>
      <xdr:spPr>
        <a:xfrm flipV="1">
          <a:off x="8750300" y="5996019"/>
          <a:ext cx="889000" cy="15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52694</xdr:rowOff>
    </xdr:from>
    <xdr:to>
      <xdr:col>14</xdr:col>
      <xdr:colOff>79375</xdr:colOff>
      <xdr:row>35</xdr:row>
      <xdr:rowOff>154294</xdr:rowOff>
    </xdr:to>
    <xdr:sp macro="" textlink="">
      <xdr:nvSpPr>
        <xdr:cNvPr id="297" name="フローチャート : 判断 296"/>
        <xdr:cNvSpPr/>
      </xdr:nvSpPr>
      <xdr:spPr>
        <a:xfrm>
          <a:off x="9588500" y="60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145421</xdr:rowOff>
    </xdr:from>
    <xdr:ext cx="534377" cy="259045"/>
    <xdr:sp macro="" textlink="">
      <xdr:nvSpPr>
        <xdr:cNvPr id="298" name="テキスト ボックス 297"/>
        <xdr:cNvSpPr txBox="1"/>
      </xdr:nvSpPr>
      <xdr:spPr>
        <a:xfrm>
          <a:off x="9372111" y="614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62,576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120226</xdr:rowOff>
    </xdr:from>
    <xdr:to>
      <xdr:col>12</xdr:col>
      <xdr:colOff>511175</xdr:colOff>
      <xdr:row>35</xdr:row>
      <xdr:rowOff>152937</xdr:rowOff>
    </xdr:to>
    <xdr:cxnSp macro="">
      <xdr:nvCxnSpPr>
        <xdr:cNvPr id="299" name="直線コネクタ 298"/>
        <xdr:cNvCxnSpPr/>
      </xdr:nvCxnSpPr>
      <xdr:spPr>
        <a:xfrm>
          <a:off x="7861300" y="6120976"/>
          <a:ext cx="889000" cy="3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102703</xdr:rowOff>
    </xdr:from>
    <xdr:to>
      <xdr:col>12</xdr:col>
      <xdr:colOff>561975</xdr:colOff>
      <xdr:row>37</xdr:row>
      <xdr:rowOff>32853</xdr:rowOff>
    </xdr:to>
    <xdr:sp macro="" textlink="">
      <xdr:nvSpPr>
        <xdr:cNvPr id="300" name="フローチャート : 判断 299"/>
        <xdr:cNvSpPr/>
      </xdr:nvSpPr>
      <xdr:spPr>
        <a:xfrm>
          <a:off x="8699500" y="62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23980</xdr:rowOff>
    </xdr:from>
    <xdr:ext cx="534377" cy="259045"/>
    <xdr:sp macro="" textlink="">
      <xdr:nvSpPr>
        <xdr:cNvPr id="301" name="テキスト ボックス 300"/>
        <xdr:cNvSpPr txBox="1"/>
      </xdr:nvSpPr>
      <xdr:spPr>
        <a:xfrm>
          <a:off x="8483111" y="63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42,232</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2932</xdr:rowOff>
    </xdr:from>
    <xdr:to>
      <xdr:col>11</xdr:col>
      <xdr:colOff>307975</xdr:colOff>
      <xdr:row>35</xdr:row>
      <xdr:rowOff>120226</xdr:rowOff>
    </xdr:to>
    <xdr:cxnSp macro="">
      <xdr:nvCxnSpPr>
        <xdr:cNvPr id="302" name="直線コネクタ 301"/>
        <xdr:cNvCxnSpPr/>
      </xdr:nvCxnSpPr>
      <xdr:spPr>
        <a:xfrm>
          <a:off x="6972300" y="5317882"/>
          <a:ext cx="889000" cy="80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106981</xdr:rowOff>
    </xdr:from>
    <xdr:to>
      <xdr:col>11</xdr:col>
      <xdr:colOff>358775</xdr:colOff>
      <xdr:row>37</xdr:row>
      <xdr:rowOff>37131</xdr:rowOff>
    </xdr:to>
    <xdr:sp macro="" textlink="">
      <xdr:nvSpPr>
        <xdr:cNvPr id="303" name="フローチャート : 判断 302"/>
        <xdr:cNvSpPr/>
      </xdr:nvSpPr>
      <xdr:spPr>
        <a:xfrm>
          <a:off x="7810500" y="627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28258</xdr:rowOff>
    </xdr:from>
    <xdr:ext cx="534377" cy="259045"/>
    <xdr:sp macro="" textlink="">
      <xdr:nvSpPr>
        <xdr:cNvPr id="304" name="テキスト ボックス 303"/>
        <xdr:cNvSpPr txBox="1"/>
      </xdr:nvSpPr>
      <xdr:spPr>
        <a:xfrm>
          <a:off x="7594111" y="637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18285</xdr:rowOff>
    </xdr:from>
    <xdr:to>
      <xdr:col>10</xdr:col>
      <xdr:colOff>155575</xdr:colOff>
      <xdr:row>36</xdr:row>
      <xdr:rowOff>119885</xdr:rowOff>
    </xdr:to>
    <xdr:sp macro="" textlink="">
      <xdr:nvSpPr>
        <xdr:cNvPr id="305" name="フローチャート : 判断 304"/>
        <xdr:cNvSpPr/>
      </xdr:nvSpPr>
      <xdr:spPr>
        <a:xfrm>
          <a:off x="6921500" y="61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111012</xdr:rowOff>
    </xdr:from>
    <xdr:ext cx="534377" cy="259045"/>
    <xdr:sp macro="" textlink="">
      <xdr:nvSpPr>
        <xdr:cNvPr id="306" name="テキスト ボックス 305"/>
        <xdr:cNvSpPr txBox="1"/>
      </xdr:nvSpPr>
      <xdr:spPr>
        <a:xfrm>
          <a:off x="6705111" y="628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49,987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110127</xdr:rowOff>
    </xdr:from>
    <xdr:to>
      <xdr:col>15</xdr:col>
      <xdr:colOff>231775</xdr:colOff>
      <xdr:row>35</xdr:row>
      <xdr:rowOff>40277</xdr:rowOff>
    </xdr:to>
    <xdr:sp macro="" textlink="">
      <xdr:nvSpPr>
        <xdr:cNvPr id="312" name="円/楕円 311"/>
        <xdr:cNvSpPr/>
      </xdr:nvSpPr>
      <xdr:spPr>
        <a:xfrm>
          <a:off x="10426700" y="59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25054</xdr:rowOff>
    </xdr:from>
    <xdr:ext cx="534377" cy="259045"/>
    <xdr:sp macro="" textlink="">
      <xdr:nvSpPr>
        <xdr:cNvPr id="313" name="補助費等該当値テキスト"/>
        <xdr:cNvSpPr txBox="1"/>
      </xdr:nvSpPr>
      <xdr:spPr>
        <a:xfrm>
          <a:off x="10528300" y="585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73,050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115919</xdr:rowOff>
    </xdr:from>
    <xdr:to>
      <xdr:col>14</xdr:col>
      <xdr:colOff>79375</xdr:colOff>
      <xdr:row>35</xdr:row>
      <xdr:rowOff>46069</xdr:rowOff>
    </xdr:to>
    <xdr:sp macro="" textlink="">
      <xdr:nvSpPr>
        <xdr:cNvPr id="314" name="円/楕円 313"/>
        <xdr:cNvSpPr/>
      </xdr:nvSpPr>
      <xdr:spPr>
        <a:xfrm>
          <a:off x="9588500" y="594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62596</xdr:rowOff>
    </xdr:from>
    <xdr:ext cx="534377" cy="259045"/>
    <xdr:sp macro="" textlink="">
      <xdr:nvSpPr>
        <xdr:cNvPr id="315" name="テキスト ボックス 314"/>
        <xdr:cNvSpPr txBox="1"/>
      </xdr:nvSpPr>
      <xdr:spPr>
        <a:xfrm>
          <a:off x="9372111" y="572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72,518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102137</xdr:rowOff>
    </xdr:from>
    <xdr:to>
      <xdr:col>12</xdr:col>
      <xdr:colOff>561975</xdr:colOff>
      <xdr:row>36</xdr:row>
      <xdr:rowOff>32287</xdr:rowOff>
    </xdr:to>
    <xdr:sp macro="" textlink="">
      <xdr:nvSpPr>
        <xdr:cNvPr id="316" name="円/楕円 315"/>
        <xdr:cNvSpPr/>
      </xdr:nvSpPr>
      <xdr:spPr>
        <a:xfrm>
          <a:off x="8699500" y="61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48814</xdr:rowOff>
    </xdr:from>
    <xdr:ext cx="534377" cy="259045"/>
    <xdr:sp macro="" textlink="">
      <xdr:nvSpPr>
        <xdr:cNvPr id="317" name="テキスト ボックス 316"/>
        <xdr:cNvSpPr txBox="1"/>
      </xdr:nvSpPr>
      <xdr:spPr>
        <a:xfrm>
          <a:off x="8483111" y="587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69426</xdr:rowOff>
    </xdr:from>
    <xdr:to>
      <xdr:col>11</xdr:col>
      <xdr:colOff>358775</xdr:colOff>
      <xdr:row>35</xdr:row>
      <xdr:rowOff>171026</xdr:rowOff>
    </xdr:to>
    <xdr:sp macro="" textlink="">
      <xdr:nvSpPr>
        <xdr:cNvPr id="318" name="円/楕円 317"/>
        <xdr:cNvSpPr/>
      </xdr:nvSpPr>
      <xdr:spPr>
        <a:xfrm>
          <a:off x="7810500" y="607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16103</xdr:rowOff>
    </xdr:from>
    <xdr:ext cx="534377" cy="259045"/>
    <xdr:sp macro="" textlink="">
      <xdr:nvSpPr>
        <xdr:cNvPr id="319" name="テキスト ボックス 318"/>
        <xdr:cNvSpPr txBox="1"/>
      </xdr:nvSpPr>
      <xdr:spPr>
        <a:xfrm>
          <a:off x="7594111" y="58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61,039</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123582</xdr:rowOff>
    </xdr:from>
    <xdr:to>
      <xdr:col>10</xdr:col>
      <xdr:colOff>155575</xdr:colOff>
      <xdr:row>31</xdr:row>
      <xdr:rowOff>53732</xdr:rowOff>
    </xdr:to>
    <xdr:sp macro="" textlink="">
      <xdr:nvSpPr>
        <xdr:cNvPr id="320" name="円/楕円 319"/>
        <xdr:cNvSpPr/>
      </xdr:nvSpPr>
      <xdr:spPr>
        <a:xfrm>
          <a:off x="6921500" y="526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29</xdr:row>
      <xdr:rowOff>70259</xdr:rowOff>
    </xdr:from>
    <xdr:ext cx="599010" cy="259045"/>
    <xdr:sp macro="" textlink="">
      <xdr:nvSpPr>
        <xdr:cNvPr id="321" name="テキスト ボックス 320"/>
        <xdr:cNvSpPr txBox="1"/>
      </xdr:nvSpPr>
      <xdr:spPr>
        <a:xfrm>
          <a:off x="6672794" y="504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142773</xdr:rowOff>
    </xdr:from>
    <xdr:to>
      <xdr:col>15</xdr:col>
      <xdr:colOff>180340</xdr:colOff>
      <xdr:row>57</xdr:row>
      <xdr:rowOff>141948</xdr:rowOff>
    </xdr:to>
    <xdr:cxnSp macro="">
      <xdr:nvCxnSpPr>
        <xdr:cNvPr id="345" name="直線コネクタ 344"/>
        <xdr:cNvCxnSpPr/>
      </xdr:nvCxnSpPr>
      <xdr:spPr>
        <a:xfrm flipV="1">
          <a:off x="10475595" y="8543823"/>
          <a:ext cx="1270" cy="13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145775</xdr:rowOff>
    </xdr:from>
    <xdr:ext cx="534377" cy="259045"/>
    <xdr:sp macro="" textlink="">
      <xdr:nvSpPr>
        <xdr:cNvPr id="346" name="普通建設事業費最小値テキスト"/>
        <xdr:cNvSpPr txBox="1"/>
      </xdr:nvSpPr>
      <xdr:spPr>
        <a:xfrm>
          <a:off x="10528300" y="99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19,323</a:t>
          </a:r>
          <a:endParaRPr kumimoji="1" lang="ja-JP" altLang="en-US" sz="1000" b="1">
            <a:latin typeface="ＭＳ Ｐゴシック"/>
          </a:endParaRPr>
        </a:p>
      </xdr:txBody>
    </xdr:sp>
    <xdr:clientData/>
  </xdr:oneCellAnchor>
  <xdr:twoCellAnchor>
    <xdr:from>
      <xdr:col>15</xdr:col>
      <xdr:colOff>92075</xdr:colOff>
      <xdr:row>57</xdr:row>
      <xdr:rowOff>141948</xdr:rowOff>
    </xdr:from>
    <xdr:to>
      <xdr:col>15</xdr:col>
      <xdr:colOff>269875</xdr:colOff>
      <xdr:row>57</xdr:row>
      <xdr:rowOff>141948</xdr:rowOff>
    </xdr:to>
    <xdr:cxnSp macro="">
      <xdr:nvCxnSpPr>
        <xdr:cNvPr id="347" name="直線コネクタ 346"/>
        <xdr:cNvCxnSpPr/>
      </xdr:nvCxnSpPr>
      <xdr:spPr>
        <a:xfrm>
          <a:off x="10388600" y="991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89450</xdr:rowOff>
    </xdr:from>
    <xdr:ext cx="599010" cy="259045"/>
    <xdr:sp macro="" textlink="">
      <xdr:nvSpPr>
        <xdr:cNvPr id="348" name="普通建設事業費最大値テキスト"/>
        <xdr:cNvSpPr txBox="1"/>
      </xdr:nvSpPr>
      <xdr:spPr>
        <a:xfrm>
          <a:off x="10528300" y="831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127,258</a:t>
          </a:r>
          <a:endParaRPr kumimoji="1" lang="ja-JP" altLang="en-US" sz="1000" b="1">
            <a:latin typeface="ＭＳ Ｐゴシック"/>
          </a:endParaRPr>
        </a:p>
      </xdr:txBody>
    </xdr:sp>
    <xdr:clientData/>
  </xdr:oneCellAnchor>
  <xdr:twoCellAnchor>
    <xdr:from>
      <xdr:col>15</xdr:col>
      <xdr:colOff>92075</xdr:colOff>
      <xdr:row>49</xdr:row>
      <xdr:rowOff>142773</xdr:rowOff>
    </xdr:from>
    <xdr:to>
      <xdr:col>15</xdr:col>
      <xdr:colOff>269875</xdr:colOff>
      <xdr:row>49</xdr:row>
      <xdr:rowOff>142773</xdr:rowOff>
    </xdr:to>
    <xdr:cxnSp macro="">
      <xdr:nvCxnSpPr>
        <xdr:cNvPr id="349" name="直線コネクタ 348"/>
        <xdr:cNvCxnSpPr/>
      </xdr:nvCxnSpPr>
      <xdr:spPr>
        <a:xfrm>
          <a:off x="10388600" y="854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97396</xdr:rowOff>
    </xdr:from>
    <xdr:to>
      <xdr:col>15</xdr:col>
      <xdr:colOff>180975</xdr:colOff>
      <xdr:row>54</xdr:row>
      <xdr:rowOff>151143</xdr:rowOff>
    </xdr:to>
    <xdr:cxnSp macro="">
      <xdr:nvCxnSpPr>
        <xdr:cNvPr id="350" name="直線コネクタ 349"/>
        <xdr:cNvCxnSpPr/>
      </xdr:nvCxnSpPr>
      <xdr:spPr>
        <a:xfrm>
          <a:off x="9639300" y="9355696"/>
          <a:ext cx="838200" cy="5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36313</xdr:rowOff>
    </xdr:from>
    <xdr:ext cx="534377" cy="259045"/>
    <xdr:sp macro="" textlink="">
      <xdr:nvSpPr>
        <xdr:cNvPr id="351" name="普通建設事業費平均値テキスト"/>
        <xdr:cNvSpPr txBox="1"/>
      </xdr:nvSpPr>
      <xdr:spPr>
        <a:xfrm>
          <a:off x="10528300" y="912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65,942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13436</xdr:rowOff>
    </xdr:from>
    <xdr:to>
      <xdr:col>15</xdr:col>
      <xdr:colOff>231775</xdr:colOff>
      <xdr:row>54</xdr:row>
      <xdr:rowOff>115036</xdr:rowOff>
    </xdr:to>
    <xdr:sp macro="" textlink="">
      <xdr:nvSpPr>
        <xdr:cNvPr id="352" name="フローチャート : 判断 351"/>
        <xdr:cNvSpPr/>
      </xdr:nvSpPr>
      <xdr:spPr>
        <a:xfrm>
          <a:off x="104267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97396</xdr:rowOff>
    </xdr:from>
    <xdr:to>
      <xdr:col>14</xdr:col>
      <xdr:colOff>28575</xdr:colOff>
      <xdr:row>55</xdr:row>
      <xdr:rowOff>85344</xdr:rowOff>
    </xdr:to>
    <xdr:cxnSp macro="">
      <xdr:nvCxnSpPr>
        <xdr:cNvPr id="353" name="直線コネクタ 352"/>
        <xdr:cNvCxnSpPr/>
      </xdr:nvCxnSpPr>
      <xdr:spPr>
        <a:xfrm flipV="1">
          <a:off x="8750300" y="9355696"/>
          <a:ext cx="889000" cy="1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33706</xdr:rowOff>
    </xdr:from>
    <xdr:to>
      <xdr:col>14</xdr:col>
      <xdr:colOff>79375</xdr:colOff>
      <xdr:row>54</xdr:row>
      <xdr:rowOff>135306</xdr:rowOff>
    </xdr:to>
    <xdr:sp macro="" textlink="">
      <xdr:nvSpPr>
        <xdr:cNvPr id="354" name="フローチャート : 判断 353"/>
        <xdr:cNvSpPr/>
      </xdr:nvSpPr>
      <xdr:spPr>
        <a:xfrm>
          <a:off x="9588500" y="929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151833</xdr:rowOff>
    </xdr:from>
    <xdr:ext cx="534377" cy="259045"/>
    <xdr:sp macro="" textlink="">
      <xdr:nvSpPr>
        <xdr:cNvPr id="355" name="テキスト ボックス 354"/>
        <xdr:cNvSpPr txBox="1"/>
      </xdr:nvSpPr>
      <xdr:spPr>
        <a:xfrm>
          <a:off x="9372111" y="906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64,346</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26048</xdr:rowOff>
    </xdr:from>
    <xdr:to>
      <xdr:col>12</xdr:col>
      <xdr:colOff>511175</xdr:colOff>
      <xdr:row>55</xdr:row>
      <xdr:rowOff>85344</xdr:rowOff>
    </xdr:to>
    <xdr:cxnSp macro="">
      <xdr:nvCxnSpPr>
        <xdr:cNvPr id="356" name="直線コネクタ 355"/>
        <xdr:cNvCxnSpPr/>
      </xdr:nvCxnSpPr>
      <xdr:spPr>
        <a:xfrm>
          <a:off x="7861300" y="9284348"/>
          <a:ext cx="889000" cy="2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34455</xdr:rowOff>
    </xdr:from>
    <xdr:to>
      <xdr:col>12</xdr:col>
      <xdr:colOff>561975</xdr:colOff>
      <xdr:row>54</xdr:row>
      <xdr:rowOff>136055</xdr:rowOff>
    </xdr:to>
    <xdr:sp macro="" textlink="">
      <xdr:nvSpPr>
        <xdr:cNvPr id="357" name="フローチャート : 判断 356"/>
        <xdr:cNvSpPr/>
      </xdr:nvSpPr>
      <xdr:spPr>
        <a:xfrm>
          <a:off x="8699500" y="929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152582</xdr:rowOff>
    </xdr:from>
    <xdr:ext cx="534377" cy="259045"/>
    <xdr:sp macro="" textlink="">
      <xdr:nvSpPr>
        <xdr:cNvPr id="358" name="テキスト ボックス 357"/>
        <xdr:cNvSpPr txBox="1"/>
      </xdr:nvSpPr>
      <xdr:spPr>
        <a:xfrm>
          <a:off x="8483111" y="90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64,287</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26048</xdr:rowOff>
    </xdr:from>
    <xdr:to>
      <xdr:col>11</xdr:col>
      <xdr:colOff>307975</xdr:colOff>
      <xdr:row>55</xdr:row>
      <xdr:rowOff>78842</xdr:rowOff>
    </xdr:to>
    <xdr:cxnSp macro="">
      <xdr:nvCxnSpPr>
        <xdr:cNvPr id="359" name="直線コネクタ 358"/>
        <xdr:cNvCxnSpPr/>
      </xdr:nvCxnSpPr>
      <xdr:spPr>
        <a:xfrm flipV="1">
          <a:off x="6972300" y="9284348"/>
          <a:ext cx="889000" cy="22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30226</xdr:rowOff>
    </xdr:from>
    <xdr:to>
      <xdr:col>11</xdr:col>
      <xdr:colOff>358775</xdr:colOff>
      <xdr:row>54</xdr:row>
      <xdr:rowOff>131826</xdr:rowOff>
    </xdr:to>
    <xdr:sp macro="" textlink="">
      <xdr:nvSpPr>
        <xdr:cNvPr id="360" name="フローチャート : 判断 359"/>
        <xdr:cNvSpPr/>
      </xdr:nvSpPr>
      <xdr:spPr>
        <a:xfrm>
          <a:off x="7810500" y="928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122953</xdr:rowOff>
    </xdr:from>
    <xdr:ext cx="534377" cy="259045"/>
    <xdr:sp macro="" textlink="">
      <xdr:nvSpPr>
        <xdr:cNvPr id="361" name="テキスト ボックス 360"/>
        <xdr:cNvSpPr txBox="1"/>
      </xdr:nvSpPr>
      <xdr:spPr>
        <a:xfrm>
          <a:off x="7594111" y="938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114351</xdr:rowOff>
    </xdr:from>
    <xdr:to>
      <xdr:col>10</xdr:col>
      <xdr:colOff>155575</xdr:colOff>
      <xdr:row>55</xdr:row>
      <xdr:rowOff>44501</xdr:rowOff>
    </xdr:to>
    <xdr:sp macro="" textlink="">
      <xdr:nvSpPr>
        <xdr:cNvPr id="362" name="フローチャート : 判断 361"/>
        <xdr:cNvSpPr/>
      </xdr:nvSpPr>
      <xdr:spPr>
        <a:xfrm>
          <a:off x="6921500" y="937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61028</xdr:rowOff>
    </xdr:from>
    <xdr:ext cx="534377" cy="259045"/>
    <xdr:sp macro="" textlink="">
      <xdr:nvSpPr>
        <xdr:cNvPr id="363" name="テキスト ボックス 362"/>
        <xdr:cNvSpPr txBox="1"/>
      </xdr:nvSpPr>
      <xdr:spPr>
        <a:xfrm>
          <a:off x="6705111" y="914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100343</xdr:rowOff>
    </xdr:from>
    <xdr:to>
      <xdr:col>15</xdr:col>
      <xdr:colOff>231775</xdr:colOff>
      <xdr:row>55</xdr:row>
      <xdr:rowOff>30493</xdr:rowOff>
    </xdr:to>
    <xdr:sp macro="" textlink="">
      <xdr:nvSpPr>
        <xdr:cNvPr id="369" name="円/楕円 368"/>
        <xdr:cNvSpPr/>
      </xdr:nvSpPr>
      <xdr:spPr>
        <a:xfrm>
          <a:off x="10426700" y="93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78770</xdr:rowOff>
    </xdr:from>
    <xdr:ext cx="534377" cy="259045"/>
    <xdr:sp macro="" textlink="">
      <xdr:nvSpPr>
        <xdr:cNvPr id="370" name="普通建設事業費該当値テキスト"/>
        <xdr:cNvSpPr txBox="1"/>
      </xdr:nvSpPr>
      <xdr:spPr>
        <a:xfrm>
          <a:off x="10528300" y="933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59,099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46596</xdr:rowOff>
    </xdr:from>
    <xdr:to>
      <xdr:col>14</xdr:col>
      <xdr:colOff>79375</xdr:colOff>
      <xdr:row>54</xdr:row>
      <xdr:rowOff>148196</xdr:rowOff>
    </xdr:to>
    <xdr:sp macro="" textlink="">
      <xdr:nvSpPr>
        <xdr:cNvPr id="371" name="円/楕円 370"/>
        <xdr:cNvSpPr/>
      </xdr:nvSpPr>
      <xdr:spPr>
        <a:xfrm>
          <a:off x="9588500" y="93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139323</xdr:rowOff>
    </xdr:from>
    <xdr:ext cx="534377" cy="259045"/>
    <xdr:sp macro="" textlink="">
      <xdr:nvSpPr>
        <xdr:cNvPr id="372" name="テキスト ボックス 371"/>
        <xdr:cNvSpPr txBox="1"/>
      </xdr:nvSpPr>
      <xdr:spPr>
        <a:xfrm>
          <a:off x="9372111" y="93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63,331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34544</xdr:rowOff>
    </xdr:from>
    <xdr:to>
      <xdr:col>12</xdr:col>
      <xdr:colOff>561975</xdr:colOff>
      <xdr:row>55</xdr:row>
      <xdr:rowOff>136144</xdr:rowOff>
    </xdr:to>
    <xdr:sp macro="" textlink="">
      <xdr:nvSpPr>
        <xdr:cNvPr id="373" name="円/楕円 372"/>
        <xdr:cNvSpPr/>
      </xdr:nvSpPr>
      <xdr:spPr>
        <a:xfrm>
          <a:off x="8699500" y="946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127271</xdr:rowOff>
    </xdr:from>
    <xdr:ext cx="534377" cy="259045"/>
    <xdr:sp macro="" textlink="">
      <xdr:nvSpPr>
        <xdr:cNvPr id="374" name="テキスト ボックス 373"/>
        <xdr:cNvSpPr txBox="1"/>
      </xdr:nvSpPr>
      <xdr:spPr>
        <a:xfrm>
          <a:off x="8483111" y="95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50,780</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146698</xdr:rowOff>
    </xdr:from>
    <xdr:to>
      <xdr:col>11</xdr:col>
      <xdr:colOff>358775</xdr:colOff>
      <xdr:row>54</xdr:row>
      <xdr:rowOff>76848</xdr:rowOff>
    </xdr:to>
    <xdr:sp macro="" textlink="">
      <xdr:nvSpPr>
        <xdr:cNvPr id="375" name="円/楕円 374"/>
        <xdr:cNvSpPr/>
      </xdr:nvSpPr>
      <xdr:spPr>
        <a:xfrm>
          <a:off x="7810500" y="923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93375</xdr:rowOff>
    </xdr:from>
    <xdr:ext cx="534377" cy="259045"/>
    <xdr:sp macro="" textlink="">
      <xdr:nvSpPr>
        <xdr:cNvPr id="376" name="テキスト ボックス 375"/>
        <xdr:cNvSpPr txBox="1"/>
      </xdr:nvSpPr>
      <xdr:spPr>
        <a:xfrm>
          <a:off x="7594111" y="900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68,949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28042</xdr:rowOff>
    </xdr:from>
    <xdr:to>
      <xdr:col>10</xdr:col>
      <xdr:colOff>155575</xdr:colOff>
      <xdr:row>55</xdr:row>
      <xdr:rowOff>129642</xdr:rowOff>
    </xdr:to>
    <xdr:sp macro="" textlink="">
      <xdr:nvSpPr>
        <xdr:cNvPr id="377" name="円/楕円 376"/>
        <xdr:cNvSpPr/>
      </xdr:nvSpPr>
      <xdr:spPr>
        <a:xfrm>
          <a:off x="6921500" y="945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120769</xdr:rowOff>
    </xdr:from>
    <xdr:ext cx="534377" cy="259045"/>
    <xdr:sp macro="" textlink="">
      <xdr:nvSpPr>
        <xdr:cNvPr id="378" name="テキスト ボックス 377"/>
        <xdr:cNvSpPr txBox="1"/>
      </xdr:nvSpPr>
      <xdr:spPr>
        <a:xfrm>
          <a:off x="6705111" y="955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133680</xdr:rowOff>
    </xdr:from>
    <xdr:to>
      <xdr:col>15</xdr:col>
      <xdr:colOff>180340</xdr:colOff>
      <xdr:row>79</xdr:row>
      <xdr:rowOff>26200</xdr:rowOff>
    </xdr:to>
    <xdr:cxnSp macro="">
      <xdr:nvCxnSpPr>
        <xdr:cNvPr id="402" name="直線コネクタ 401"/>
        <xdr:cNvCxnSpPr/>
      </xdr:nvCxnSpPr>
      <xdr:spPr>
        <a:xfrm flipV="1">
          <a:off x="10475595" y="11963730"/>
          <a:ext cx="1270" cy="1607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30027</xdr:rowOff>
    </xdr:from>
    <xdr:ext cx="378565" cy="259045"/>
    <xdr:sp macro="" textlink="">
      <xdr:nvSpPr>
        <xdr:cNvPr id="403" name="普通建設事業費 （ うち新規整備　）最小値テキスト"/>
        <xdr:cNvSpPr txBox="1"/>
      </xdr:nvSpPr>
      <xdr:spPr>
        <a:xfrm>
          <a:off x="10528300" y="1357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15</xdr:col>
      <xdr:colOff>92075</xdr:colOff>
      <xdr:row>79</xdr:row>
      <xdr:rowOff>26200</xdr:rowOff>
    </xdr:from>
    <xdr:to>
      <xdr:col>15</xdr:col>
      <xdr:colOff>269875</xdr:colOff>
      <xdr:row>79</xdr:row>
      <xdr:rowOff>26200</xdr:rowOff>
    </xdr:to>
    <xdr:cxnSp macro="">
      <xdr:nvCxnSpPr>
        <xdr:cNvPr id="404" name="直線コネクタ 403"/>
        <xdr:cNvCxnSpPr/>
      </xdr:nvCxnSpPr>
      <xdr:spPr>
        <a:xfrm>
          <a:off x="10388600" y="135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80357</xdr:rowOff>
    </xdr:from>
    <xdr:ext cx="534377" cy="259045"/>
    <xdr:sp macro="" textlink="">
      <xdr:nvSpPr>
        <xdr:cNvPr id="405" name="普通建設事業費 （ うち新規整備　）最大値テキスト"/>
        <xdr:cNvSpPr txBox="1"/>
      </xdr:nvSpPr>
      <xdr:spPr>
        <a:xfrm>
          <a:off x="10528300" y="1173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42,658</a:t>
          </a:r>
          <a:endParaRPr kumimoji="1" lang="ja-JP" altLang="en-US" sz="1000" b="1">
            <a:latin typeface="ＭＳ Ｐゴシック"/>
          </a:endParaRPr>
        </a:p>
      </xdr:txBody>
    </xdr:sp>
    <xdr:clientData/>
  </xdr:oneCellAnchor>
  <xdr:twoCellAnchor>
    <xdr:from>
      <xdr:col>15</xdr:col>
      <xdr:colOff>92075</xdr:colOff>
      <xdr:row>69</xdr:row>
      <xdr:rowOff>133680</xdr:rowOff>
    </xdr:from>
    <xdr:to>
      <xdr:col>15</xdr:col>
      <xdr:colOff>269875</xdr:colOff>
      <xdr:row>69</xdr:row>
      <xdr:rowOff>133680</xdr:rowOff>
    </xdr:to>
    <xdr:cxnSp macro="">
      <xdr:nvCxnSpPr>
        <xdr:cNvPr id="406" name="直線コネクタ 405"/>
        <xdr:cNvCxnSpPr/>
      </xdr:nvCxnSpPr>
      <xdr:spPr>
        <a:xfrm>
          <a:off x="10388600" y="119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23419</xdr:rowOff>
    </xdr:from>
    <xdr:to>
      <xdr:col>15</xdr:col>
      <xdr:colOff>180975</xdr:colOff>
      <xdr:row>72</xdr:row>
      <xdr:rowOff>94818</xdr:rowOff>
    </xdr:to>
    <xdr:cxnSp macro="">
      <xdr:nvCxnSpPr>
        <xdr:cNvPr id="407" name="直線コネクタ 406"/>
        <xdr:cNvCxnSpPr/>
      </xdr:nvCxnSpPr>
      <xdr:spPr>
        <a:xfrm>
          <a:off x="9639300" y="12024919"/>
          <a:ext cx="838200" cy="4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165968</xdr:rowOff>
    </xdr:from>
    <xdr:ext cx="534377" cy="259045"/>
    <xdr:sp macro="" textlink="">
      <xdr:nvSpPr>
        <xdr:cNvPr id="408" name="普通建設事業費 （ うち新規整備　）平均値テキスト"/>
        <xdr:cNvSpPr txBox="1"/>
      </xdr:nvSpPr>
      <xdr:spPr>
        <a:xfrm>
          <a:off x="10528300" y="12853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17,411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16091</xdr:rowOff>
    </xdr:from>
    <xdr:to>
      <xdr:col>15</xdr:col>
      <xdr:colOff>231775</xdr:colOff>
      <xdr:row>75</xdr:row>
      <xdr:rowOff>117691</xdr:rowOff>
    </xdr:to>
    <xdr:sp macro="" textlink="">
      <xdr:nvSpPr>
        <xdr:cNvPr id="409" name="フローチャート : 判断 408"/>
        <xdr:cNvSpPr/>
      </xdr:nvSpPr>
      <xdr:spPr>
        <a:xfrm>
          <a:off x="104267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23419</xdr:rowOff>
    </xdr:from>
    <xdr:to>
      <xdr:col>14</xdr:col>
      <xdr:colOff>28575</xdr:colOff>
      <xdr:row>73</xdr:row>
      <xdr:rowOff>59957</xdr:rowOff>
    </xdr:to>
    <xdr:cxnSp macro="">
      <xdr:nvCxnSpPr>
        <xdr:cNvPr id="410" name="直線コネクタ 409"/>
        <xdr:cNvCxnSpPr/>
      </xdr:nvCxnSpPr>
      <xdr:spPr>
        <a:xfrm flipV="1">
          <a:off x="8750300" y="12024919"/>
          <a:ext cx="889000" cy="55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69</xdr:row>
      <xdr:rowOff>169025</xdr:rowOff>
    </xdr:from>
    <xdr:to>
      <xdr:col>14</xdr:col>
      <xdr:colOff>79375</xdr:colOff>
      <xdr:row>70</xdr:row>
      <xdr:rowOff>99175</xdr:rowOff>
    </xdr:to>
    <xdr:sp macro="" textlink="">
      <xdr:nvSpPr>
        <xdr:cNvPr id="411" name="フローチャート : 判断 410"/>
        <xdr:cNvSpPr/>
      </xdr:nvSpPr>
      <xdr:spPr>
        <a:xfrm>
          <a:off x="9588500" y="11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90302</xdr:rowOff>
    </xdr:from>
    <xdr:ext cx="534377" cy="259045"/>
    <xdr:sp macro="" textlink="">
      <xdr:nvSpPr>
        <xdr:cNvPr id="412" name="テキスト ボックス 411"/>
        <xdr:cNvSpPr txBox="1"/>
      </xdr:nvSpPr>
      <xdr:spPr>
        <a:xfrm>
          <a:off x="9372111" y="12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40,397</a:t>
          </a:r>
          <a:endParaRPr kumimoji="1" lang="ja-JP" altLang="en-US" sz="1000" b="1">
            <a:solidFill>
              <a:srgbClr val="000080"/>
            </a:solidFill>
            <a:latin typeface="ＭＳ Ｐゴシック"/>
          </a:endParaRPr>
        </a:p>
      </xdr:txBody>
    </xdr:sp>
    <xdr:clientData/>
  </xdr:oneCellAnchor>
  <xdr:twoCellAnchor>
    <xdr:from>
      <xdr:col>12</xdr:col>
      <xdr:colOff>460375</xdr:colOff>
      <xdr:row>73</xdr:row>
      <xdr:rowOff>117932</xdr:rowOff>
    </xdr:from>
    <xdr:to>
      <xdr:col>12</xdr:col>
      <xdr:colOff>561975</xdr:colOff>
      <xdr:row>74</xdr:row>
      <xdr:rowOff>48082</xdr:rowOff>
    </xdr:to>
    <xdr:sp macro="" textlink="">
      <xdr:nvSpPr>
        <xdr:cNvPr id="413" name="フローチャート : 判断 412"/>
        <xdr:cNvSpPr/>
      </xdr:nvSpPr>
      <xdr:spPr>
        <a:xfrm>
          <a:off x="8699500" y="126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39209</xdr:rowOff>
    </xdr:from>
    <xdr:ext cx="534377" cy="259045"/>
    <xdr:sp macro="" textlink="">
      <xdr:nvSpPr>
        <xdr:cNvPr id="414" name="テキスト ボックス 413"/>
        <xdr:cNvSpPr txBox="1"/>
      </xdr:nvSpPr>
      <xdr:spPr>
        <a:xfrm>
          <a:off x="8483111" y="127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44018</xdr:rowOff>
    </xdr:from>
    <xdr:to>
      <xdr:col>15</xdr:col>
      <xdr:colOff>231775</xdr:colOff>
      <xdr:row>72</xdr:row>
      <xdr:rowOff>145618</xdr:rowOff>
    </xdr:to>
    <xdr:sp macro="" textlink="">
      <xdr:nvSpPr>
        <xdr:cNvPr id="420" name="円/楕円 419"/>
        <xdr:cNvSpPr/>
      </xdr:nvSpPr>
      <xdr:spPr>
        <a:xfrm>
          <a:off x="10426700" y="123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66895</xdr:rowOff>
    </xdr:from>
    <xdr:ext cx="534377" cy="259045"/>
    <xdr:sp macro="" textlink="">
      <xdr:nvSpPr>
        <xdr:cNvPr id="421" name="普通建設事業費 （ うち新規整備　）該当値テキスト"/>
        <xdr:cNvSpPr txBox="1"/>
      </xdr:nvSpPr>
      <xdr:spPr>
        <a:xfrm>
          <a:off x="10528300" y="1223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30,178</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144069</xdr:rowOff>
    </xdr:from>
    <xdr:to>
      <xdr:col>14</xdr:col>
      <xdr:colOff>79375</xdr:colOff>
      <xdr:row>70</xdr:row>
      <xdr:rowOff>74219</xdr:rowOff>
    </xdr:to>
    <xdr:sp macro="" textlink="">
      <xdr:nvSpPr>
        <xdr:cNvPr id="422" name="円/楕円 421"/>
        <xdr:cNvSpPr/>
      </xdr:nvSpPr>
      <xdr:spPr>
        <a:xfrm>
          <a:off x="9588500" y="1197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90746</xdr:rowOff>
    </xdr:from>
    <xdr:ext cx="534377" cy="259045"/>
    <xdr:sp macro="" textlink="">
      <xdr:nvSpPr>
        <xdr:cNvPr id="423" name="テキスト ボックス 422"/>
        <xdr:cNvSpPr txBox="1"/>
      </xdr:nvSpPr>
      <xdr:spPr>
        <a:xfrm>
          <a:off x="9372111" y="1174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41,052</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9157</xdr:rowOff>
    </xdr:from>
    <xdr:to>
      <xdr:col>12</xdr:col>
      <xdr:colOff>561975</xdr:colOff>
      <xdr:row>73</xdr:row>
      <xdr:rowOff>110757</xdr:rowOff>
    </xdr:to>
    <xdr:sp macro="" textlink="">
      <xdr:nvSpPr>
        <xdr:cNvPr id="424" name="円/楕円 423"/>
        <xdr:cNvSpPr/>
      </xdr:nvSpPr>
      <xdr:spPr>
        <a:xfrm>
          <a:off x="8699500" y="1252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127284</xdr:rowOff>
    </xdr:from>
    <xdr:ext cx="534377" cy="259045"/>
    <xdr:sp macro="" textlink="">
      <xdr:nvSpPr>
        <xdr:cNvPr id="425" name="テキスト ボックス 424"/>
        <xdr:cNvSpPr txBox="1"/>
      </xdr:nvSpPr>
      <xdr:spPr>
        <a:xfrm>
          <a:off x="8483111" y="1230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9" name="テキスト ボックス 43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1" name="テキスト ボックス 44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3" name="テキスト ボックス 44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37401</xdr:rowOff>
    </xdr:from>
    <xdr:to>
      <xdr:col>15</xdr:col>
      <xdr:colOff>180340</xdr:colOff>
      <xdr:row>97</xdr:row>
      <xdr:rowOff>145780</xdr:rowOff>
    </xdr:to>
    <xdr:cxnSp macro="">
      <xdr:nvCxnSpPr>
        <xdr:cNvPr id="447" name="直線コネクタ 446"/>
        <xdr:cNvCxnSpPr/>
      </xdr:nvCxnSpPr>
      <xdr:spPr>
        <a:xfrm flipV="1">
          <a:off x="10475595" y="15467901"/>
          <a:ext cx="1270" cy="130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149607</xdr:rowOff>
    </xdr:from>
    <xdr:ext cx="469744" cy="259045"/>
    <xdr:sp macro="" textlink="">
      <xdr:nvSpPr>
        <xdr:cNvPr id="448" name="普通建設事業費 （ うち更新整備　）最小値テキスト"/>
        <xdr:cNvSpPr txBox="1"/>
      </xdr:nvSpPr>
      <xdr:spPr>
        <a:xfrm>
          <a:off x="10528300" y="167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7,234</a:t>
          </a:r>
          <a:endParaRPr kumimoji="1" lang="ja-JP" altLang="en-US" sz="1000" b="1">
            <a:latin typeface="ＭＳ Ｐゴシック"/>
          </a:endParaRPr>
        </a:p>
      </xdr:txBody>
    </xdr:sp>
    <xdr:clientData/>
  </xdr:oneCellAnchor>
  <xdr:twoCellAnchor>
    <xdr:from>
      <xdr:col>15</xdr:col>
      <xdr:colOff>92075</xdr:colOff>
      <xdr:row>97</xdr:row>
      <xdr:rowOff>145780</xdr:rowOff>
    </xdr:from>
    <xdr:to>
      <xdr:col>15</xdr:col>
      <xdr:colOff>269875</xdr:colOff>
      <xdr:row>97</xdr:row>
      <xdr:rowOff>145780</xdr:rowOff>
    </xdr:to>
    <xdr:cxnSp macro="">
      <xdr:nvCxnSpPr>
        <xdr:cNvPr id="449" name="直線コネクタ 448"/>
        <xdr:cNvCxnSpPr/>
      </xdr:nvCxnSpPr>
      <xdr:spPr>
        <a:xfrm>
          <a:off x="10388600" y="1677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155528</xdr:rowOff>
    </xdr:from>
    <xdr:ext cx="534377" cy="259045"/>
    <xdr:sp macro="" textlink="">
      <xdr:nvSpPr>
        <xdr:cNvPr id="450" name="普通建設事業費 （ うち更新整備　）最大値テキスト"/>
        <xdr:cNvSpPr txBox="1"/>
      </xdr:nvSpPr>
      <xdr:spPr>
        <a:xfrm>
          <a:off x="10528300" y="152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64,475</a:t>
          </a:r>
          <a:endParaRPr kumimoji="1" lang="ja-JP" altLang="en-US" sz="1000" b="1">
            <a:latin typeface="ＭＳ Ｐゴシック"/>
          </a:endParaRPr>
        </a:p>
      </xdr:txBody>
    </xdr:sp>
    <xdr:clientData/>
  </xdr:oneCellAnchor>
  <xdr:twoCellAnchor>
    <xdr:from>
      <xdr:col>15</xdr:col>
      <xdr:colOff>92075</xdr:colOff>
      <xdr:row>90</xdr:row>
      <xdr:rowOff>37401</xdr:rowOff>
    </xdr:from>
    <xdr:to>
      <xdr:col>15</xdr:col>
      <xdr:colOff>269875</xdr:colOff>
      <xdr:row>90</xdr:row>
      <xdr:rowOff>37401</xdr:rowOff>
    </xdr:to>
    <xdr:cxnSp macro="">
      <xdr:nvCxnSpPr>
        <xdr:cNvPr id="451" name="直線コネクタ 450"/>
        <xdr:cNvCxnSpPr/>
      </xdr:nvCxnSpPr>
      <xdr:spPr>
        <a:xfrm>
          <a:off x="10388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169783</xdr:rowOff>
    </xdr:from>
    <xdr:to>
      <xdr:col>15</xdr:col>
      <xdr:colOff>180975</xdr:colOff>
      <xdr:row>97</xdr:row>
      <xdr:rowOff>170745</xdr:rowOff>
    </xdr:to>
    <xdr:cxnSp macro="">
      <xdr:nvCxnSpPr>
        <xdr:cNvPr id="452" name="直線コネクタ 451"/>
        <xdr:cNvCxnSpPr/>
      </xdr:nvCxnSpPr>
      <xdr:spPr>
        <a:xfrm flipV="1">
          <a:off x="9639300" y="16457533"/>
          <a:ext cx="838200" cy="34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87933</xdr:rowOff>
    </xdr:from>
    <xdr:ext cx="534377" cy="259045"/>
    <xdr:sp macro="" textlink="">
      <xdr:nvSpPr>
        <xdr:cNvPr id="453" name="普通建設事業費 （ うち更新整備　）平均値テキスト"/>
        <xdr:cNvSpPr txBox="1"/>
      </xdr:nvSpPr>
      <xdr:spPr>
        <a:xfrm>
          <a:off x="10528300" y="16032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65056</xdr:rowOff>
    </xdr:from>
    <xdr:to>
      <xdr:col>15</xdr:col>
      <xdr:colOff>231775</xdr:colOff>
      <xdr:row>94</xdr:row>
      <xdr:rowOff>166656</xdr:rowOff>
    </xdr:to>
    <xdr:sp macro="" textlink="">
      <xdr:nvSpPr>
        <xdr:cNvPr id="454" name="フローチャート : 判断 453"/>
        <xdr:cNvSpPr/>
      </xdr:nvSpPr>
      <xdr:spPr>
        <a:xfrm>
          <a:off x="10426700" y="161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157393</xdr:rowOff>
    </xdr:from>
    <xdr:to>
      <xdr:col>14</xdr:col>
      <xdr:colOff>28575</xdr:colOff>
      <xdr:row>97</xdr:row>
      <xdr:rowOff>170745</xdr:rowOff>
    </xdr:to>
    <xdr:cxnSp macro="">
      <xdr:nvCxnSpPr>
        <xdr:cNvPr id="455" name="直線コネクタ 454"/>
        <xdr:cNvCxnSpPr/>
      </xdr:nvCxnSpPr>
      <xdr:spPr>
        <a:xfrm>
          <a:off x="8750300" y="16616593"/>
          <a:ext cx="889000" cy="18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97358</xdr:rowOff>
    </xdr:from>
    <xdr:to>
      <xdr:col>14</xdr:col>
      <xdr:colOff>79375</xdr:colOff>
      <xdr:row>97</xdr:row>
      <xdr:rowOff>27508</xdr:rowOff>
    </xdr:to>
    <xdr:sp macro="" textlink="">
      <xdr:nvSpPr>
        <xdr:cNvPr id="456" name="フローチャート : 判断 455"/>
        <xdr:cNvSpPr/>
      </xdr:nvSpPr>
      <xdr:spPr>
        <a:xfrm>
          <a:off x="9588500" y="1655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44035</xdr:rowOff>
    </xdr:from>
    <xdr:ext cx="534377" cy="259045"/>
    <xdr:sp macro="" textlink="">
      <xdr:nvSpPr>
        <xdr:cNvPr id="457" name="テキスト ボックス 456"/>
        <xdr:cNvSpPr txBox="1"/>
      </xdr:nvSpPr>
      <xdr:spPr>
        <a:xfrm>
          <a:off x="9372111" y="1633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14,630</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91004</xdr:rowOff>
    </xdr:from>
    <xdr:to>
      <xdr:col>12</xdr:col>
      <xdr:colOff>561975</xdr:colOff>
      <xdr:row>95</xdr:row>
      <xdr:rowOff>21154</xdr:rowOff>
    </xdr:to>
    <xdr:sp macro="" textlink="">
      <xdr:nvSpPr>
        <xdr:cNvPr id="458" name="フローチャート : 判断 457"/>
        <xdr:cNvSpPr/>
      </xdr:nvSpPr>
      <xdr:spPr>
        <a:xfrm>
          <a:off x="8699500" y="162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37681</xdr:rowOff>
    </xdr:from>
    <xdr:ext cx="534377" cy="259045"/>
    <xdr:sp macro="" textlink="">
      <xdr:nvSpPr>
        <xdr:cNvPr id="459" name="テキスト ボックス 458"/>
        <xdr:cNvSpPr txBox="1"/>
      </xdr:nvSpPr>
      <xdr:spPr>
        <a:xfrm>
          <a:off x="8483111" y="1598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29,908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118983</xdr:rowOff>
    </xdr:from>
    <xdr:to>
      <xdr:col>15</xdr:col>
      <xdr:colOff>231775</xdr:colOff>
      <xdr:row>96</xdr:row>
      <xdr:rowOff>49133</xdr:rowOff>
    </xdr:to>
    <xdr:sp macro="" textlink="">
      <xdr:nvSpPr>
        <xdr:cNvPr id="465" name="円/楕円 464"/>
        <xdr:cNvSpPr/>
      </xdr:nvSpPr>
      <xdr:spPr>
        <a:xfrm>
          <a:off x="10426700" y="1640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97410</xdr:rowOff>
    </xdr:from>
    <xdr:ext cx="534377" cy="259045"/>
    <xdr:sp macro="" textlink="">
      <xdr:nvSpPr>
        <xdr:cNvPr id="466" name="普通建設事業費 （ うち更新整備　）該当値テキスト"/>
        <xdr:cNvSpPr txBox="1"/>
      </xdr:nvSpPr>
      <xdr:spPr>
        <a:xfrm>
          <a:off x="10528300" y="1638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21,184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119945</xdr:rowOff>
    </xdr:from>
    <xdr:to>
      <xdr:col>14</xdr:col>
      <xdr:colOff>79375</xdr:colOff>
      <xdr:row>98</xdr:row>
      <xdr:rowOff>50095</xdr:rowOff>
    </xdr:to>
    <xdr:sp macro="" textlink="">
      <xdr:nvSpPr>
        <xdr:cNvPr id="467" name="円/楕円 466"/>
        <xdr:cNvSpPr/>
      </xdr:nvSpPr>
      <xdr:spPr>
        <a:xfrm>
          <a:off x="9588500" y="167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41222</xdr:rowOff>
    </xdr:from>
    <xdr:ext cx="469744" cy="259045"/>
    <xdr:sp macro="" textlink="">
      <xdr:nvSpPr>
        <xdr:cNvPr id="468" name="テキスト ボックス 467"/>
        <xdr:cNvSpPr txBox="1"/>
      </xdr:nvSpPr>
      <xdr:spPr>
        <a:xfrm>
          <a:off x="9404427" y="1684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106593</xdr:rowOff>
    </xdr:from>
    <xdr:to>
      <xdr:col>12</xdr:col>
      <xdr:colOff>561975</xdr:colOff>
      <xdr:row>97</xdr:row>
      <xdr:rowOff>36743</xdr:rowOff>
    </xdr:to>
    <xdr:sp macro="" textlink="">
      <xdr:nvSpPr>
        <xdr:cNvPr id="469" name="円/楕円 468"/>
        <xdr:cNvSpPr/>
      </xdr:nvSpPr>
      <xdr:spPr>
        <a:xfrm>
          <a:off x="8699500" y="1656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27870</xdr:rowOff>
    </xdr:from>
    <xdr:ext cx="534377" cy="259045"/>
    <xdr:sp macro="" textlink="">
      <xdr:nvSpPr>
        <xdr:cNvPr id="470" name="テキスト ボックス 469"/>
        <xdr:cNvSpPr txBox="1"/>
      </xdr:nvSpPr>
      <xdr:spPr>
        <a:xfrm>
          <a:off x="8483111" y="1665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1" name="直線コネクタ 48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2" name="テキスト ボックス 48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3" name="直線コネクタ 48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4" name="テキスト ボックス 483"/>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5" name="直線コネクタ 48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6" name="テキスト ボックス 485"/>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7" name="直線コネクタ 48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8" name="テキスト ボックス 487"/>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9" name="直線コネクタ 48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0" name="テキスト ボックス 48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2" name="テキスト ボックス 49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98552</xdr:rowOff>
    </xdr:from>
    <xdr:to>
      <xdr:col>23</xdr:col>
      <xdr:colOff>516889</xdr:colOff>
      <xdr:row>39</xdr:row>
      <xdr:rowOff>44450</xdr:rowOff>
    </xdr:to>
    <xdr:cxnSp macro="">
      <xdr:nvCxnSpPr>
        <xdr:cNvPr id="494" name="直線コネクタ 493"/>
        <xdr:cNvCxnSpPr/>
      </xdr:nvCxnSpPr>
      <xdr:spPr>
        <a:xfrm flipV="1">
          <a:off x="16317595" y="5242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6" name="直線コネクタ 49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45229</xdr:rowOff>
    </xdr:from>
    <xdr:ext cx="534377" cy="259045"/>
    <xdr:sp macro="" textlink="">
      <xdr:nvSpPr>
        <xdr:cNvPr id="497" name="災害復旧事業費最大値テキスト"/>
        <xdr:cNvSpPr txBox="1"/>
      </xdr:nvSpPr>
      <xdr:spPr>
        <a:xfrm>
          <a:off x="16370300" y="501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30</xdr:row>
      <xdr:rowOff>98552</xdr:rowOff>
    </xdr:from>
    <xdr:to>
      <xdr:col>23</xdr:col>
      <xdr:colOff>606425</xdr:colOff>
      <xdr:row>30</xdr:row>
      <xdr:rowOff>98552</xdr:rowOff>
    </xdr:to>
    <xdr:cxnSp macro="">
      <xdr:nvCxnSpPr>
        <xdr:cNvPr id="498" name="直線コネクタ 497"/>
        <xdr:cNvCxnSpPr/>
      </xdr:nvCxnSpPr>
      <xdr:spPr>
        <a:xfrm>
          <a:off x="16230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78105</xdr:rowOff>
    </xdr:from>
    <xdr:to>
      <xdr:col>23</xdr:col>
      <xdr:colOff>517525</xdr:colOff>
      <xdr:row>38</xdr:row>
      <xdr:rowOff>141859</xdr:rowOff>
    </xdr:to>
    <xdr:cxnSp macro="">
      <xdr:nvCxnSpPr>
        <xdr:cNvPr id="499" name="直線コネクタ 498"/>
        <xdr:cNvCxnSpPr/>
      </xdr:nvCxnSpPr>
      <xdr:spPr>
        <a:xfrm>
          <a:off x="15481300" y="6593205"/>
          <a:ext cx="838200" cy="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22623</xdr:rowOff>
    </xdr:from>
    <xdr:ext cx="469744" cy="259045"/>
    <xdr:sp macro="" textlink="">
      <xdr:nvSpPr>
        <xdr:cNvPr id="500" name="災害復旧事業費平均値テキスト"/>
        <xdr:cNvSpPr txBox="1"/>
      </xdr:nvSpPr>
      <xdr:spPr>
        <a:xfrm>
          <a:off x="16370300" y="619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171196</xdr:rowOff>
    </xdr:from>
    <xdr:to>
      <xdr:col>23</xdr:col>
      <xdr:colOff>568325</xdr:colOff>
      <xdr:row>37</xdr:row>
      <xdr:rowOff>101346</xdr:rowOff>
    </xdr:to>
    <xdr:sp macro="" textlink="">
      <xdr:nvSpPr>
        <xdr:cNvPr id="501" name="フローチャート : 判断 500"/>
        <xdr:cNvSpPr/>
      </xdr:nvSpPr>
      <xdr:spPr>
        <a:xfrm>
          <a:off x="16268700" y="634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48260</xdr:rowOff>
    </xdr:from>
    <xdr:to>
      <xdr:col>22</xdr:col>
      <xdr:colOff>365125</xdr:colOff>
      <xdr:row>38</xdr:row>
      <xdr:rowOff>78105</xdr:rowOff>
    </xdr:to>
    <xdr:cxnSp macro="">
      <xdr:nvCxnSpPr>
        <xdr:cNvPr id="502" name="直線コネクタ 501"/>
        <xdr:cNvCxnSpPr/>
      </xdr:nvCxnSpPr>
      <xdr:spPr>
        <a:xfrm>
          <a:off x="14592300" y="6391910"/>
          <a:ext cx="889000" cy="2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44577</xdr:rowOff>
    </xdr:from>
    <xdr:to>
      <xdr:col>22</xdr:col>
      <xdr:colOff>415925</xdr:colOff>
      <xdr:row>37</xdr:row>
      <xdr:rowOff>146177</xdr:rowOff>
    </xdr:to>
    <xdr:sp macro="" textlink="">
      <xdr:nvSpPr>
        <xdr:cNvPr id="503" name="フローチャート : 判断 502"/>
        <xdr:cNvSpPr/>
      </xdr:nvSpPr>
      <xdr:spPr>
        <a:xfrm>
          <a:off x="15430500" y="638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162704</xdr:rowOff>
    </xdr:from>
    <xdr:ext cx="469744" cy="259045"/>
    <xdr:sp macro="" textlink="">
      <xdr:nvSpPr>
        <xdr:cNvPr id="504" name="テキスト ボックス 503"/>
        <xdr:cNvSpPr txBox="1"/>
      </xdr:nvSpPr>
      <xdr:spPr>
        <a:xfrm>
          <a:off x="15246427" y="61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2,299</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166370</xdr:rowOff>
    </xdr:from>
    <xdr:to>
      <xdr:col>21</xdr:col>
      <xdr:colOff>161925</xdr:colOff>
      <xdr:row>37</xdr:row>
      <xdr:rowOff>48260</xdr:rowOff>
    </xdr:to>
    <xdr:cxnSp macro="">
      <xdr:nvCxnSpPr>
        <xdr:cNvPr id="505" name="直線コネクタ 504"/>
        <xdr:cNvCxnSpPr/>
      </xdr:nvCxnSpPr>
      <xdr:spPr>
        <a:xfrm>
          <a:off x="13703300" y="599567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20193</xdr:rowOff>
    </xdr:from>
    <xdr:to>
      <xdr:col>21</xdr:col>
      <xdr:colOff>212725</xdr:colOff>
      <xdr:row>37</xdr:row>
      <xdr:rowOff>121793</xdr:rowOff>
    </xdr:to>
    <xdr:sp macro="" textlink="">
      <xdr:nvSpPr>
        <xdr:cNvPr id="506" name="フローチャート : 判断 505"/>
        <xdr:cNvSpPr/>
      </xdr:nvSpPr>
      <xdr:spPr>
        <a:xfrm>
          <a:off x="14541500" y="63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112920</xdr:rowOff>
    </xdr:from>
    <xdr:ext cx="469744" cy="259045"/>
    <xdr:sp macro="" textlink="">
      <xdr:nvSpPr>
        <xdr:cNvPr id="507" name="テキスト ボックス 506"/>
        <xdr:cNvSpPr txBox="1"/>
      </xdr:nvSpPr>
      <xdr:spPr>
        <a:xfrm>
          <a:off x="14357427" y="645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90551</xdr:rowOff>
    </xdr:from>
    <xdr:to>
      <xdr:col>19</xdr:col>
      <xdr:colOff>644525</xdr:colOff>
      <xdr:row>34</xdr:row>
      <xdr:rowOff>166370</xdr:rowOff>
    </xdr:to>
    <xdr:cxnSp macro="">
      <xdr:nvCxnSpPr>
        <xdr:cNvPr id="508" name="直線コネクタ 507"/>
        <xdr:cNvCxnSpPr/>
      </xdr:nvCxnSpPr>
      <xdr:spPr>
        <a:xfrm>
          <a:off x="12814300" y="5405501"/>
          <a:ext cx="889000" cy="59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14859</xdr:rowOff>
    </xdr:from>
    <xdr:to>
      <xdr:col>20</xdr:col>
      <xdr:colOff>9525</xdr:colOff>
      <xdr:row>37</xdr:row>
      <xdr:rowOff>116459</xdr:rowOff>
    </xdr:to>
    <xdr:sp macro="" textlink="">
      <xdr:nvSpPr>
        <xdr:cNvPr id="509" name="フローチャート : 判断 508"/>
        <xdr:cNvSpPr/>
      </xdr:nvSpPr>
      <xdr:spPr>
        <a:xfrm>
          <a:off x="13652500" y="63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107586</xdr:rowOff>
    </xdr:from>
    <xdr:ext cx="469744" cy="259045"/>
    <xdr:sp macro="" textlink="">
      <xdr:nvSpPr>
        <xdr:cNvPr id="510" name="テキスト ボックス 509"/>
        <xdr:cNvSpPr txBox="1"/>
      </xdr:nvSpPr>
      <xdr:spPr>
        <a:xfrm>
          <a:off x="13468427" y="645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162306</xdr:rowOff>
    </xdr:from>
    <xdr:to>
      <xdr:col>18</xdr:col>
      <xdr:colOff>492125</xdr:colOff>
      <xdr:row>36</xdr:row>
      <xdr:rowOff>92456</xdr:rowOff>
    </xdr:to>
    <xdr:sp macro="" textlink="">
      <xdr:nvSpPr>
        <xdr:cNvPr id="511" name="フローチャート : 判断 510"/>
        <xdr:cNvSpPr/>
      </xdr:nvSpPr>
      <xdr:spPr>
        <a:xfrm>
          <a:off x="127635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83583</xdr:rowOff>
    </xdr:from>
    <xdr:ext cx="469744" cy="259045"/>
    <xdr:sp macro="" textlink="">
      <xdr:nvSpPr>
        <xdr:cNvPr id="512" name="テキスト ボックス 511"/>
        <xdr:cNvSpPr txBox="1"/>
      </xdr:nvSpPr>
      <xdr:spPr>
        <a:xfrm>
          <a:off x="12579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91059</xdr:rowOff>
    </xdr:from>
    <xdr:to>
      <xdr:col>23</xdr:col>
      <xdr:colOff>568325</xdr:colOff>
      <xdr:row>39</xdr:row>
      <xdr:rowOff>21209</xdr:rowOff>
    </xdr:to>
    <xdr:sp macro="" textlink="">
      <xdr:nvSpPr>
        <xdr:cNvPr id="518" name="円/楕円 517"/>
        <xdr:cNvSpPr/>
      </xdr:nvSpPr>
      <xdr:spPr>
        <a:xfrm>
          <a:off x="16268700" y="66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5986</xdr:rowOff>
    </xdr:from>
    <xdr:ext cx="378565" cy="259045"/>
    <xdr:sp macro="" textlink="">
      <xdr:nvSpPr>
        <xdr:cNvPr id="519" name="災害復旧事業費該当値テキスト"/>
        <xdr:cNvSpPr txBox="1"/>
      </xdr:nvSpPr>
      <xdr:spPr>
        <a:xfrm>
          <a:off x="16370300" y="6521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27305</xdr:rowOff>
    </xdr:from>
    <xdr:to>
      <xdr:col>22</xdr:col>
      <xdr:colOff>415925</xdr:colOff>
      <xdr:row>38</xdr:row>
      <xdr:rowOff>128905</xdr:rowOff>
    </xdr:to>
    <xdr:sp macro="" textlink="">
      <xdr:nvSpPr>
        <xdr:cNvPr id="520" name="円/楕円 519"/>
        <xdr:cNvSpPr/>
      </xdr:nvSpPr>
      <xdr:spPr>
        <a:xfrm>
          <a:off x="15430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120032</xdr:rowOff>
    </xdr:from>
    <xdr:ext cx="469744" cy="259045"/>
    <xdr:sp macro="" textlink="">
      <xdr:nvSpPr>
        <xdr:cNvPr id="521" name="テキスト ボックス 520"/>
        <xdr:cNvSpPr txBox="1"/>
      </xdr:nvSpPr>
      <xdr:spPr>
        <a:xfrm>
          <a:off x="1524642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168910</xdr:rowOff>
    </xdr:from>
    <xdr:to>
      <xdr:col>21</xdr:col>
      <xdr:colOff>212725</xdr:colOff>
      <xdr:row>37</xdr:row>
      <xdr:rowOff>99060</xdr:rowOff>
    </xdr:to>
    <xdr:sp macro="" textlink="">
      <xdr:nvSpPr>
        <xdr:cNvPr id="522" name="円/楕円 521"/>
        <xdr:cNvSpPr/>
      </xdr:nvSpPr>
      <xdr:spPr>
        <a:xfrm>
          <a:off x="14541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115587</xdr:rowOff>
    </xdr:from>
    <xdr:ext cx="469744" cy="259045"/>
    <xdr:sp macro="" textlink="">
      <xdr:nvSpPr>
        <xdr:cNvPr id="523" name="テキスト ボックス 522"/>
        <xdr:cNvSpPr txBox="1"/>
      </xdr:nvSpPr>
      <xdr:spPr>
        <a:xfrm>
          <a:off x="14357427" y="611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115570</xdr:rowOff>
    </xdr:from>
    <xdr:to>
      <xdr:col>20</xdr:col>
      <xdr:colOff>9525</xdr:colOff>
      <xdr:row>35</xdr:row>
      <xdr:rowOff>45720</xdr:rowOff>
    </xdr:to>
    <xdr:sp macro="" textlink="">
      <xdr:nvSpPr>
        <xdr:cNvPr id="524" name="円/楕円 523"/>
        <xdr:cNvSpPr/>
      </xdr:nvSpPr>
      <xdr:spPr>
        <a:xfrm>
          <a:off x="13652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33</xdr:row>
      <xdr:rowOff>62247</xdr:rowOff>
    </xdr:from>
    <xdr:ext cx="469744" cy="259045"/>
    <xdr:sp macro="" textlink="">
      <xdr:nvSpPr>
        <xdr:cNvPr id="525" name="テキスト ボックス 524"/>
        <xdr:cNvSpPr txBox="1"/>
      </xdr:nvSpPr>
      <xdr:spPr>
        <a:xfrm>
          <a:off x="13468427"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39751</xdr:rowOff>
    </xdr:from>
    <xdr:to>
      <xdr:col>18</xdr:col>
      <xdr:colOff>492125</xdr:colOff>
      <xdr:row>31</xdr:row>
      <xdr:rowOff>141351</xdr:rowOff>
    </xdr:to>
    <xdr:sp macro="" textlink="">
      <xdr:nvSpPr>
        <xdr:cNvPr id="526" name="円/楕円 525"/>
        <xdr:cNvSpPr/>
      </xdr:nvSpPr>
      <xdr:spPr>
        <a:xfrm>
          <a:off x="12763500" y="53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157878</xdr:rowOff>
    </xdr:from>
    <xdr:ext cx="534377" cy="259045"/>
    <xdr:sp macro="" textlink="">
      <xdr:nvSpPr>
        <xdr:cNvPr id="527" name="テキスト ボックス 526"/>
        <xdr:cNvSpPr txBox="1"/>
      </xdr:nvSpPr>
      <xdr:spPr>
        <a:xfrm>
          <a:off x="12547111" y="512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フローチャート :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2" name="フローチャート :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3" name="テキスト ボックス 55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5" name="フローチャート :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6" name="テキスト ボックス 55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8" name="フローチャート :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9" name="テキスト ボックス 55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フローチャート :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1" name="テキスト ボックス 56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7" name="円/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9" name="円/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0" name="テキスト ボックス 56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1" name="円/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2" name="テキスト ボックス 57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3" name="円/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4" name="テキスト ボックス 57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5" name="円/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6" name="テキスト ボックス 57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7" name="テキスト ボックス 58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8" name="直線コネクタ 58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9" name="テキスト ボックス 58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0" name="直線コネクタ 58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1" name="テキスト ボックス 59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2" name="直線コネクタ 59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3" name="テキスト ボックス 59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4" name="直線コネクタ 59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5" name="テキスト ボックス 59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122349</xdr:rowOff>
    </xdr:from>
    <xdr:to>
      <xdr:col>23</xdr:col>
      <xdr:colOff>516889</xdr:colOff>
      <xdr:row>78</xdr:row>
      <xdr:rowOff>108587</xdr:rowOff>
    </xdr:to>
    <xdr:cxnSp macro="">
      <xdr:nvCxnSpPr>
        <xdr:cNvPr id="599" name="直線コネクタ 598"/>
        <xdr:cNvCxnSpPr/>
      </xdr:nvCxnSpPr>
      <xdr:spPr>
        <a:xfrm flipV="1">
          <a:off x="16317595" y="12295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112414</xdr:rowOff>
    </xdr:from>
    <xdr:ext cx="534377" cy="259045"/>
    <xdr:sp macro="" textlink="">
      <xdr:nvSpPr>
        <xdr:cNvPr id="600" name="公債費最小値テキスト"/>
        <xdr:cNvSpPr txBox="1"/>
      </xdr:nvSpPr>
      <xdr:spPr>
        <a:xfrm>
          <a:off x="16370300" y="134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78</xdr:row>
      <xdr:rowOff>108587</xdr:rowOff>
    </xdr:from>
    <xdr:to>
      <xdr:col>23</xdr:col>
      <xdr:colOff>606425</xdr:colOff>
      <xdr:row>78</xdr:row>
      <xdr:rowOff>108587</xdr:rowOff>
    </xdr:to>
    <xdr:cxnSp macro="">
      <xdr:nvCxnSpPr>
        <xdr:cNvPr id="601" name="直線コネクタ 600"/>
        <xdr:cNvCxnSpPr/>
      </xdr:nvCxnSpPr>
      <xdr:spPr>
        <a:xfrm>
          <a:off x="16230600" y="1348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69026</xdr:rowOff>
    </xdr:from>
    <xdr:ext cx="534377" cy="259045"/>
    <xdr:sp macro="" textlink="">
      <xdr:nvSpPr>
        <xdr:cNvPr id="602" name="公債費最大値テキスト"/>
        <xdr:cNvSpPr txBox="1"/>
      </xdr:nvSpPr>
      <xdr:spPr>
        <a:xfrm>
          <a:off x="16370300" y="120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71</xdr:row>
      <xdr:rowOff>122349</xdr:rowOff>
    </xdr:from>
    <xdr:to>
      <xdr:col>23</xdr:col>
      <xdr:colOff>606425</xdr:colOff>
      <xdr:row>71</xdr:row>
      <xdr:rowOff>122349</xdr:rowOff>
    </xdr:to>
    <xdr:cxnSp macro="">
      <xdr:nvCxnSpPr>
        <xdr:cNvPr id="603" name="直線コネクタ 602"/>
        <xdr:cNvCxnSpPr/>
      </xdr:nvCxnSpPr>
      <xdr:spPr>
        <a:xfrm>
          <a:off x="16230600" y="1229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14862</xdr:rowOff>
    </xdr:from>
    <xdr:to>
      <xdr:col>23</xdr:col>
      <xdr:colOff>517525</xdr:colOff>
      <xdr:row>72</xdr:row>
      <xdr:rowOff>94735</xdr:rowOff>
    </xdr:to>
    <xdr:cxnSp macro="">
      <xdr:nvCxnSpPr>
        <xdr:cNvPr id="604" name="直線コネクタ 603"/>
        <xdr:cNvCxnSpPr/>
      </xdr:nvCxnSpPr>
      <xdr:spPr>
        <a:xfrm flipV="1">
          <a:off x="15481300" y="12359262"/>
          <a:ext cx="838200" cy="7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668</xdr:rowOff>
    </xdr:from>
    <xdr:ext cx="534377" cy="259045"/>
    <xdr:sp macro="" textlink="">
      <xdr:nvSpPr>
        <xdr:cNvPr id="605" name="公債費平均値テキスト"/>
        <xdr:cNvSpPr txBox="1"/>
      </xdr:nvSpPr>
      <xdr:spPr>
        <a:xfrm>
          <a:off x="16370300" y="12859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22241</xdr:rowOff>
    </xdr:from>
    <xdr:to>
      <xdr:col>23</xdr:col>
      <xdr:colOff>568325</xdr:colOff>
      <xdr:row>75</xdr:row>
      <xdr:rowOff>123841</xdr:rowOff>
    </xdr:to>
    <xdr:sp macro="" textlink="">
      <xdr:nvSpPr>
        <xdr:cNvPr id="606" name="フローチャート : 判断 605"/>
        <xdr:cNvSpPr/>
      </xdr:nvSpPr>
      <xdr:spPr>
        <a:xfrm>
          <a:off x="162687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57084</xdr:rowOff>
    </xdr:from>
    <xdr:to>
      <xdr:col>22</xdr:col>
      <xdr:colOff>365125</xdr:colOff>
      <xdr:row>72</xdr:row>
      <xdr:rowOff>94735</xdr:rowOff>
    </xdr:to>
    <xdr:cxnSp macro="">
      <xdr:nvCxnSpPr>
        <xdr:cNvPr id="607" name="直線コネクタ 606"/>
        <xdr:cNvCxnSpPr/>
      </xdr:nvCxnSpPr>
      <xdr:spPr>
        <a:xfrm>
          <a:off x="14592300" y="12230034"/>
          <a:ext cx="889000" cy="20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87185</xdr:rowOff>
    </xdr:from>
    <xdr:to>
      <xdr:col>22</xdr:col>
      <xdr:colOff>415925</xdr:colOff>
      <xdr:row>74</xdr:row>
      <xdr:rowOff>17335</xdr:rowOff>
    </xdr:to>
    <xdr:sp macro="" textlink="">
      <xdr:nvSpPr>
        <xdr:cNvPr id="608" name="フローチャート : 判断 607"/>
        <xdr:cNvSpPr/>
      </xdr:nvSpPr>
      <xdr:spPr>
        <a:xfrm>
          <a:off x="15430500" y="126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8462</xdr:rowOff>
    </xdr:from>
    <xdr:ext cx="534377" cy="259045"/>
    <xdr:sp macro="" textlink="">
      <xdr:nvSpPr>
        <xdr:cNvPr id="609" name="テキスト ボックス 608"/>
        <xdr:cNvSpPr txBox="1"/>
      </xdr:nvSpPr>
      <xdr:spPr>
        <a:xfrm>
          <a:off x="15214111" y="1269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57,575</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57084</xdr:rowOff>
    </xdr:from>
    <xdr:to>
      <xdr:col>21</xdr:col>
      <xdr:colOff>161925</xdr:colOff>
      <xdr:row>71</xdr:row>
      <xdr:rowOff>159520</xdr:rowOff>
    </xdr:to>
    <xdr:cxnSp macro="">
      <xdr:nvCxnSpPr>
        <xdr:cNvPr id="610" name="直線コネクタ 609"/>
        <xdr:cNvCxnSpPr/>
      </xdr:nvCxnSpPr>
      <xdr:spPr>
        <a:xfrm flipV="1">
          <a:off x="13703300" y="12230034"/>
          <a:ext cx="889000" cy="10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148107</xdr:rowOff>
    </xdr:from>
    <xdr:to>
      <xdr:col>21</xdr:col>
      <xdr:colOff>212725</xdr:colOff>
      <xdr:row>75</xdr:row>
      <xdr:rowOff>78257</xdr:rowOff>
    </xdr:to>
    <xdr:sp macro="" textlink="">
      <xdr:nvSpPr>
        <xdr:cNvPr id="611" name="フローチャート : 判断 610"/>
        <xdr:cNvSpPr/>
      </xdr:nvSpPr>
      <xdr:spPr>
        <a:xfrm>
          <a:off x="14541500" y="1283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69384</xdr:rowOff>
    </xdr:from>
    <xdr:ext cx="534377" cy="259045"/>
    <xdr:sp macro="" textlink="">
      <xdr:nvSpPr>
        <xdr:cNvPr id="612" name="テキスト ボックス 611"/>
        <xdr:cNvSpPr txBox="1"/>
      </xdr:nvSpPr>
      <xdr:spPr>
        <a:xfrm>
          <a:off x="14325111" y="1292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159520</xdr:rowOff>
    </xdr:from>
    <xdr:to>
      <xdr:col>19</xdr:col>
      <xdr:colOff>644525</xdr:colOff>
      <xdr:row>72</xdr:row>
      <xdr:rowOff>98072</xdr:rowOff>
    </xdr:to>
    <xdr:cxnSp macro="">
      <xdr:nvCxnSpPr>
        <xdr:cNvPr id="613" name="直線コネクタ 612"/>
        <xdr:cNvCxnSpPr/>
      </xdr:nvCxnSpPr>
      <xdr:spPr>
        <a:xfrm flipV="1">
          <a:off x="12814300" y="12332470"/>
          <a:ext cx="889000" cy="1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143101</xdr:rowOff>
    </xdr:from>
    <xdr:to>
      <xdr:col>20</xdr:col>
      <xdr:colOff>9525</xdr:colOff>
      <xdr:row>75</xdr:row>
      <xdr:rowOff>73251</xdr:rowOff>
    </xdr:to>
    <xdr:sp macro="" textlink="">
      <xdr:nvSpPr>
        <xdr:cNvPr id="614" name="フローチャート : 判断 613"/>
        <xdr:cNvSpPr/>
      </xdr:nvSpPr>
      <xdr:spPr>
        <a:xfrm>
          <a:off x="13652500" y="1283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64378</xdr:rowOff>
    </xdr:from>
    <xdr:ext cx="534377" cy="259045"/>
    <xdr:sp macro="" textlink="">
      <xdr:nvSpPr>
        <xdr:cNvPr id="615" name="テキスト ボックス 614"/>
        <xdr:cNvSpPr txBox="1"/>
      </xdr:nvSpPr>
      <xdr:spPr>
        <a:xfrm>
          <a:off x="13436111" y="1292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154646</xdr:rowOff>
    </xdr:from>
    <xdr:to>
      <xdr:col>18</xdr:col>
      <xdr:colOff>492125</xdr:colOff>
      <xdr:row>75</xdr:row>
      <xdr:rowOff>84796</xdr:rowOff>
    </xdr:to>
    <xdr:sp macro="" textlink="">
      <xdr:nvSpPr>
        <xdr:cNvPr id="616" name="フローチャート : 判断 615"/>
        <xdr:cNvSpPr/>
      </xdr:nvSpPr>
      <xdr:spPr>
        <a:xfrm>
          <a:off x="12763500" y="1284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75923</xdr:rowOff>
    </xdr:from>
    <xdr:ext cx="534377" cy="259045"/>
    <xdr:sp macro="" textlink="">
      <xdr:nvSpPr>
        <xdr:cNvPr id="617" name="テキスト ボックス 616"/>
        <xdr:cNvSpPr txBox="1"/>
      </xdr:nvSpPr>
      <xdr:spPr>
        <a:xfrm>
          <a:off x="12547111" y="1293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135512</xdr:rowOff>
    </xdr:from>
    <xdr:to>
      <xdr:col>23</xdr:col>
      <xdr:colOff>568325</xdr:colOff>
      <xdr:row>72</xdr:row>
      <xdr:rowOff>65662</xdr:rowOff>
    </xdr:to>
    <xdr:sp macro="" textlink="">
      <xdr:nvSpPr>
        <xdr:cNvPr id="623" name="円/楕円 622"/>
        <xdr:cNvSpPr/>
      </xdr:nvSpPr>
      <xdr:spPr>
        <a:xfrm>
          <a:off x="16268700" y="123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50439</xdr:rowOff>
    </xdr:from>
    <xdr:ext cx="534377" cy="259045"/>
    <xdr:sp macro="" textlink="">
      <xdr:nvSpPr>
        <xdr:cNvPr id="624" name="公債費該当値テキスト"/>
        <xdr:cNvSpPr txBox="1"/>
      </xdr:nvSpPr>
      <xdr:spPr>
        <a:xfrm>
          <a:off x="16370300" y="1222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70,461</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43935</xdr:rowOff>
    </xdr:from>
    <xdr:to>
      <xdr:col>22</xdr:col>
      <xdr:colOff>415925</xdr:colOff>
      <xdr:row>72</xdr:row>
      <xdr:rowOff>145535</xdr:rowOff>
    </xdr:to>
    <xdr:sp macro="" textlink="">
      <xdr:nvSpPr>
        <xdr:cNvPr id="625" name="円/楕円 624"/>
        <xdr:cNvSpPr/>
      </xdr:nvSpPr>
      <xdr:spPr>
        <a:xfrm>
          <a:off x="15430500" y="123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162062</xdr:rowOff>
    </xdr:from>
    <xdr:ext cx="534377" cy="259045"/>
    <xdr:sp macro="" textlink="">
      <xdr:nvSpPr>
        <xdr:cNvPr id="626" name="テキスト ボックス 625"/>
        <xdr:cNvSpPr txBox="1"/>
      </xdr:nvSpPr>
      <xdr:spPr>
        <a:xfrm>
          <a:off x="15214111" y="1216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66,967</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6284</xdr:rowOff>
    </xdr:from>
    <xdr:to>
      <xdr:col>21</xdr:col>
      <xdr:colOff>212725</xdr:colOff>
      <xdr:row>71</xdr:row>
      <xdr:rowOff>107884</xdr:rowOff>
    </xdr:to>
    <xdr:sp macro="" textlink="">
      <xdr:nvSpPr>
        <xdr:cNvPr id="627" name="円/楕円 626"/>
        <xdr:cNvSpPr/>
      </xdr:nvSpPr>
      <xdr:spPr>
        <a:xfrm>
          <a:off x="14541500" y="121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124411</xdr:rowOff>
    </xdr:from>
    <xdr:ext cx="534377" cy="259045"/>
    <xdr:sp macro="" textlink="">
      <xdr:nvSpPr>
        <xdr:cNvPr id="628" name="テキスト ボックス 627"/>
        <xdr:cNvSpPr txBox="1"/>
      </xdr:nvSpPr>
      <xdr:spPr>
        <a:xfrm>
          <a:off x="14325111" y="11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76,114</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108720</xdr:rowOff>
    </xdr:from>
    <xdr:to>
      <xdr:col>20</xdr:col>
      <xdr:colOff>9525</xdr:colOff>
      <xdr:row>72</xdr:row>
      <xdr:rowOff>38870</xdr:rowOff>
    </xdr:to>
    <xdr:sp macro="" textlink="">
      <xdr:nvSpPr>
        <xdr:cNvPr id="629" name="円/楕円 628"/>
        <xdr:cNvSpPr/>
      </xdr:nvSpPr>
      <xdr:spPr>
        <a:xfrm>
          <a:off x="13652500" y="1228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55397</xdr:rowOff>
    </xdr:from>
    <xdr:ext cx="534377" cy="259045"/>
    <xdr:sp macro="" textlink="">
      <xdr:nvSpPr>
        <xdr:cNvPr id="630" name="テキスト ボックス 629"/>
        <xdr:cNvSpPr txBox="1"/>
      </xdr:nvSpPr>
      <xdr:spPr>
        <a:xfrm>
          <a:off x="13436111" y="1205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71,633</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47272</xdr:rowOff>
    </xdr:from>
    <xdr:to>
      <xdr:col>18</xdr:col>
      <xdr:colOff>492125</xdr:colOff>
      <xdr:row>72</xdr:row>
      <xdr:rowOff>148872</xdr:rowOff>
    </xdr:to>
    <xdr:sp macro="" textlink="">
      <xdr:nvSpPr>
        <xdr:cNvPr id="631" name="円/楕円 630"/>
        <xdr:cNvSpPr/>
      </xdr:nvSpPr>
      <xdr:spPr>
        <a:xfrm>
          <a:off x="12763500" y="123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165399</xdr:rowOff>
    </xdr:from>
    <xdr:ext cx="534377" cy="259045"/>
    <xdr:sp macro="" textlink="">
      <xdr:nvSpPr>
        <xdr:cNvPr id="632" name="テキスト ボックス 631"/>
        <xdr:cNvSpPr txBox="1"/>
      </xdr:nvSpPr>
      <xdr:spPr>
        <a:xfrm>
          <a:off x="12547111" y="1216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2" name="テキスト ボックス 65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4" name="テキスト ボックス 65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131394</xdr:rowOff>
    </xdr:from>
    <xdr:to>
      <xdr:col>23</xdr:col>
      <xdr:colOff>516889</xdr:colOff>
      <xdr:row>99</xdr:row>
      <xdr:rowOff>33134</xdr:rowOff>
    </xdr:to>
    <xdr:cxnSp macro="">
      <xdr:nvCxnSpPr>
        <xdr:cNvPr id="656" name="直線コネクタ 655"/>
        <xdr:cNvCxnSpPr/>
      </xdr:nvCxnSpPr>
      <xdr:spPr>
        <a:xfrm flipV="1">
          <a:off x="16317595" y="15390444"/>
          <a:ext cx="1269" cy="161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36961</xdr:rowOff>
    </xdr:from>
    <xdr:ext cx="378565" cy="259045"/>
    <xdr:sp macro="" textlink="">
      <xdr:nvSpPr>
        <xdr:cNvPr id="657" name="積立金最小値テキスト"/>
        <xdr:cNvSpPr txBox="1"/>
      </xdr:nvSpPr>
      <xdr:spPr>
        <a:xfrm>
          <a:off x="16370300" y="17010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99</xdr:row>
      <xdr:rowOff>33134</xdr:rowOff>
    </xdr:from>
    <xdr:to>
      <xdr:col>23</xdr:col>
      <xdr:colOff>606425</xdr:colOff>
      <xdr:row>99</xdr:row>
      <xdr:rowOff>33134</xdr:rowOff>
    </xdr:to>
    <xdr:cxnSp macro="">
      <xdr:nvCxnSpPr>
        <xdr:cNvPr id="658" name="直線コネクタ 657"/>
        <xdr:cNvCxnSpPr/>
      </xdr:nvCxnSpPr>
      <xdr:spPr>
        <a:xfrm>
          <a:off x="16230600" y="1700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78071</xdr:rowOff>
    </xdr:from>
    <xdr:ext cx="534377" cy="259045"/>
    <xdr:sp macro="" textlink="">
      <xdr:nvSpPr>
        <xdr:cNvPr id="659" name="積立金最大値テキスト"/>
        <xdr:cNvSpPr txBox="1"/>
      </xdr:nvSpPr>
      <xdr:spPr>
        <a:xfrm>
          <a:off x="16370300" y="1516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42,718</a:t>
          </a:r>
          <a:endParaRPr kumimoji="1" lang="ja-JP" altLang="en-US" sz="1000" b="1">
            <a:latin typeface="ＭＳ Ｐゴシック"/>
          </a:endParaRPr>
        </a:p>
      </xdr:txBody>
    </xdr:sp>
    <xdr:clientData/>
  </xdr:oneCellAnchor>
  <xdr:twoCellAnchor>
    <xdr:from>
      <xdr:col>23</xdr:col>
      <xdr:colOff>428625</xdr:colOff>
      <xdr:row>89</xdr:row>
      <xdr:rowOff>131394</xdr:rowOff>
    </xdr:from>
    <xdr:to>
      <xdr:col>23</xdr:col>
      <xdr:colOff>606425</xdr:colOff>
      <xdr:row>89</xdr:row>
      <xdr:rowOff>131394</xdr:rowOff>
    </xdr:to>
    <xdr:cxnSp macro="">
      <xdr:nvCxnSpPr>
        <xdr:cNvPr id="660" name="直線コネクタ 659"/>
        <xdr:cNvCxnSpPr/>
      </xdr:nvCxnSpPr>
      <xdr:spPr>
        <a:xfrm>
          <a:off x="16230600" y="1539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33744</xdr:rowOff>
    </xdr:from>
    <xdr:to>
      <xdr:col>23</xdr:col>
      <xdr:colOff>517525</xdr:colOff>
      <xdr:row>97</xdr:row>
      <xdr:rowOff>105677</xdr:rowOff>
    </xdr:to>
    <xdr:cxnSp macro="">
      <xdr:nvCxnSpPr>
        <xdr:cNvPr id="661" name="直線コネクタ 660"/>
        <xdr:cNvCxnSpPr/>
      </xdr:nvCxnSpPr>
      <xdr:spPr>
        <a:xfrm>
          <a:off x="15481300" y="16321494"/>
          <a:ext cx="838200" cy="4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124083</xdr:rowOff>
    </xdr:from>
    <xdr:ext cx="534377" cy="259045"/>
    <xdr:sp macro="" textlink="">
      <xdr:nvSpPr>
        <xdr:cNvPr id="662" name="積立金平均値テキスト"/>
        <xdr:cNvSpPr txBox="1"/>
      </xdr:nvSpPr>
      <xdr:spPr>
        <a:xfrm>
          <a:off x="16370300" y="162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101206</xdr:rowOff>
    </xdr:from>
    <xdr:to>
      <xdr:col>23</xdr:col>
      <xdr:colOff>568325</xdr:colOff>
      <xdr:row>96</xdr:row>
      <xdr:rowOff>31356</xdr:rowOff>
    </xdr:to>
    <xdr:sp macro="" textlink="">
      <xdr:nvSpPr>
        <xdr:cNvPr id="663" name="フローチャート : 判断 662"/>
        <xdr:cNvSpPr/>
      </xdr:nvSpPr>
      <xdr:spPr>
        <a:xfrm>
          <a:off x="162687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33744</xdr:rowOff>
    </xdr:from>
    <xdr:to>
      <xdr:col>22</xdr:col>
      <xdr:colOff>365125</xdr:colOff>
      <xdr:row>95</xdr:row>
      <xdr:rowOff>48070</xdr:rowOff>
    </xdr:to>
    <xdr:cxnSp macro="">
      <xdr:nvCxnSpPr>
        <xdr:cNvPr id="664" name="直線コネクタ 663"/>
        <xdr:cNvCxnSpPr/>
      </xdr:nvCxnSpPr>
      <xdr:spPr>
        <a:xfrm flipV="1">
          <a:off x="14592300" y="16321494"/>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109398</xdr:rowOff>
    </xdr:from>
    <xdr:to>
      <xdr:col>22</xdr:col>
      <xdr:colOff>415925</xdr:colOff>
      <xdr:row>95</xdr:row>
      <xdr:rowOff>39548</xdr:rowOff>
    </xdr:to>
    <xdr:sp macro="" textlink="">
      <xdr:nvSpPr>
        <xdr:cNvPr id="665" name="フローチャート : 判断 664"/>
        <xdr:cNvSpPr/>
      </xdr:nvSpPr>
      <xdr:spPr>
        <a:xfrm>
          <a:off x="15430500" y="162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56075</xdr:rowOff>
    </xdr:from>
    <xdr:ext cx="534377" cy="259045"/>
    <xdr:sp macro="" textlink="">
      <xdr:nvSpPr>
        <xdr:cNvPr id="666" name="テキスト ボックス 665"/>
        <xdr:cNvSpPr txBox="1"/>
      </xdr:nvSpPr>
      <xdr:spPr>
        <a:xfrm>
          <a:off x="15214111" y="160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4063</xdr:rowOff>
    </xdr:from>
    <xdr:to>
      <xdr:col>21</xdr:col>
      <xdr:colOff>161925</xdr:colOff>
      <xdr:row>95</xdr:row>
      <xdr:rowOff>48070</xdr:rowOff>
    </xdr:to>
    <xdr:cxnSp macro="">
      <xdr:nvCxnSpPr>
        <xdr:cNvPr id="667" name="直線コネクタ 666"/>
        <xdr:cNvCxnSpPr/>
      </xdr:nvCxnSpPr>
      <xdr:spPr>
        <a:xfrm>
          <a:off x="13703300" y="16120363"/>
          <a:ext cx="889000" cy="21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23482</xdr:rowOff>
    </xdr:from>
    <xdr:to>
      <xdr:col>21</xdr:col>
      <xdr:colOff>212725</xdr:colOff>
      <xdr:row>96</xdr:row>
      <xdr:rowOff>125082</xdr:rowOff>
    </xdr:to>
    <xdr:sp macro="" textlink="">
      <xdr:nvSpPr>
        <xdr:cNvPr id="668" name="フローチャート : 判断 667"/>
        <xdr:cNvSpPr/>
      </xdr:nvSpPr>
      <xdr:spPr>
        <a:xfrm>
          <a:off x="14541500" y="1648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116209</xdr:rowOff>
    </xdr:from>
    <xdr:ext cx="534377" cy="259045"/>
    <xdr:sp macro="" textlink="">
      <xdr:nvSpPr>
        <xdr:cNvPr id="669" name="テキスト ボックス 668"/>
        <xdr:cNvSpPr txBox="1"/>
      </xdr:nvSpPr>
      <xdr:spPr>
        <a:xfrm>
          <a:off x="14325111" y="165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4063</xdr:rowOff>
    </xdr:from>
    <xdr:to>
      <xdr:col>19</xdr:col>
      <xdr:colOff>644525</xdr:colOff>
      <xdr:row>95</xdr:row>
      <xdr:rowOff>49555</xdr:rowOff>
    </xdr:to>
    <xdr:cxnSp macro="">
      <xdr:nvCxnSpPr>
        <xdr:cNvPr id="670" name="直線コネクタ 669"/>
        <xdr:cNvCxnSpPr/>
      </xdr:nvCxnSpPr>
      <xdr:spPr>
        <a:xfrm flipV="1">
          <a:off x="12814300" y="16120363"/>
          <a:ext cx="889000" cy="2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76212</xdr:rowOff>
    </xdr:from>
    <xdr:to>
      <xdr:col>20</xdr:col>
      <xdr:colOff>9525</xdr:colOff>
      <xdr:row>96</xdr:row>
      <xdr:rowOff>6362</xdr:rowOff>
    </xdr:to>
    <xdr:sp macro="" textlink="">
      <xdr:nvSpPr>
        <xdr:cNvPr id="671" name="フローチャート : 判断 670"/>
        <xdr:cNvSpPr/>
      </xdr:nvSpPr>
      <xdr:spPr>
        <a:xfrm>
          <a:off x="13652500" y="163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168939</xdr:rowOff>
    </xdr:from>
    <xdr:ext cx="534377" cy="259045"/>
    <xdr:sp macro="" textlink="">
      <xdr:nvSpPr>
        <xdr:cNvPr id="672" name="テキスト ボックス 671"/>
        <xdr:cNvSpPr txBox="1"/>
      </xdr:nvSpPr>
      <xdr:spPr>
        <a:xfrm>
          <a:off x="13436111" y="1645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69355</xdr:rowOff>
    </xdr:from>
    <xdr:to>
      <xdr:col>18</xdr:col>
      <xdr:colOff>492125</xdr:colOff>
      <xdr:row>96</xdr:row>
      <xdr:rowOff>170955</xdr:rowOff>
    </xdr:to>
    <xdr:sp macro="" textlink="">
      <xdr:nvSpPr>
        <xdr:cNvPr id="673" name="フローチャート : 判断 672"/>
        <xdr:cNvSpPr/>
      </xdr:nvSpPr>
      <xdr:spPr>
        <a:xfrm>
          <a:off x="12763500" y="165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162082</xdr:rowOff>
    </xdr:from>
    <xdr:ext cx="534377" cy="259045"/>
    <xdr:sp macro="" textlink="">
      <xdr:nvSpPr>
        <xdr:cNvPr id="674" name="テキスト ボックス 673"/>
        <xdr:cNvSpPr txBox="1"/>
      </xdr:nvSpPr>
      <xdr:spPr>
        <a:xfrm>
          <a:off x="12547111" y="166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54877</xdr:rowOff>
    </xdr:from>
    <xdr:to>
      <xdr:col>23</xdr:col>
      <xdr:colOff>568325</xdr:colOff>
      <xdr:row>97</xdr:row>
      <xdr:rowOff>156477</xdr:rowOff>
    </xdr:to>
    <xdr:sp macro="" textlink="">
      <xdr:nvSpPr>
        <xdr:cNvPr id="680" name="円/楕円 679"/>
        <xdr:cNvSpPr/>
      </xdr:nvSpPr>
      <xdr:spPr>
        <a:xfrm>
          <a:off x="16268700" y="166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33304</xdr:rowOff>
    </xdr:from>
    <xdr:ext cx="469744" cy="259045"/>
    <xdr:sp macro="" textlink="">
      <xdr:nvSpPr>
        <xdr:cNvPr id="681" name="積立金該当値テキスト"/>
        <xdr:cNvSpPr txBox="1"/>
      </xdr:nvSpPr>
      <xdr:spPr>
        <a:xfrm>
          <a:off x="16370300" y="1666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154394</xdr:rowOff>
    </xdr:from>
    <xdr:to>
      <xdr:col>22</xdr:col>
      <xdr:colOff>415925</xdr:colOff>
      <xdr:row>95</xdr:row>
      <xdr:rowOff>84544</xdr:rowOff>
    </xdr:to>
    <xdr:sp macro="" textlink="">
      <xdr:nvSpPr>
        <xdr:cNvPr id="682" name="円/楕円 681"/>
        <xdr:cNvSpPr/>
      </xdr:nvSpPr>
      <xdr:spPr>
        <a:xfrm>
          <a:off x="15430500" y="162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75671</xdr:rowOff>
    </xdr:from>
    <xdr:ext cx="534377" cy="259045"/>
    <xdr:sp macro="" textlink="">
      <xdr:nvSpPr>
        <xdr:cNvPr id="683" name="テキスト ボックス 682"/>
        <xdr:cNvSpPr txBox="1"/>
      </xdr:nvSpPr>
      <xdr:spPr>
        <a:xfrm>
          <a:off x="15214111" y="163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168720</xdr:rowOff>
    </xdr:from>
    <xdr:to>
      <xdr:col>21</xdr:col>
      <xdr:colOff>212725</xdr:colOff>
      <xdr:row>95</xdr:row>
      <xdr:rowOff>98870</xdr:rowOff>
    </xdr:to>
    <xdr:sp macro="" textlink="">
      <xdr:nvSpPr>
        <xdr:cNvPr id="684" name="円/楕円 683"/>
        <xdr:cNvSpPr/>
      </xdr:nvSpPr>
      <xdr:spPr>
        <a:xfrm>
          <a:off x="14541500" y="162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115397</xdr:rowOff>
    </xdr:from>
    <xdr:ext cx="534377" cy="259045"/>
    <xdr:sp macro="" textlink="">
      <xdr:nvSpPr>
        <xdr:cNvPr id="685" name="テキスト ボックス 684"/>
        <xdr:cNvSpPr txBox="1"/>
      </xdr:nvSpPr>
      <xdr:spPr>
        <a:xfrm>
          <a:off x="14325111" y="1606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17,905</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124713</xdr:rowOff>
    </xdr:from>
    <xdr:to>
      <xdr:col>20</xdr:col>
      <xdr:colOff>9525</xdr:colOff>
      <xdr:row>94</xdr:row>
      <xdr:rowOff>54863</xdr:rowOff>
    </xdr:to>
    <xdr:sp macro="" textlink="">
      <xdr:nvSpPr>
        <xdr:cNvPr id="686" name="円/楕円 685"/>
        <xdr:cNvSpPr/>
      </xdr:nvSpPr>
      <xdr:spPr>
        <a:xfrm>
          <a:off x="13652500" y="1606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71390</xdr:rowOff>
    </xdr:from>
    <xdr:ext cx="534377" cy="259045"/>
    <xdr:sp macro="" textlink="">
      <xdr:nvSpPr>
        <xdr:cNvPr id="687" name="テキスト ボックス 686"/>
        <xdr:cNvSpPr txBox="1"/>
      </xdr:nvSpPr>
      <xdr:spPr>
        <a:xfrm>
          <a:off x="13436111" y="158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170205</xdr:rowOff>
    </xdr:from>
    <xdr:to>
      <xdr:col>18</xdr:col>
      <xdr:colOff>492125</xdr:colOff>
      <xdr:row>95</xdr:row>
      <xdr:rowOff>100355</xdr:rowOff>
    </xdr:to>
    <xdr:sp macro="" textlink="">
      <xdr:nvSpPr>
        <xdr:cNvPr id="688" name="円/楕円 687"/>
        <xdr:cNvSpPr/>
      </xdr:nvSpPr>
      <xdr:spPr>
        <a:xfrm>
          <a:off x="12763500" y="162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116882</xdr:rowOff>
    </xdr:from>
    <xdr:ext cx="534377" cy="259045"/>
    <xdr:sp macro="" textlink="">
      <xdr:nvSpPr>
        <xdr:cNvPr id="689" name="テキスト ボックス 688"/>
        <xdr:cNvSpPr txBox="1"/>
      </xdr:nvSpPr>
      <xdr:spPr>
        <a:xfrm>
          <a:off x="12547111" y="1606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0" name="直線コネクタ 69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1" name="テキスト ボックス 70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2" name="直線コネクタ 70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3" name="テキスト ボックス 70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4" name="直線コネクタ 70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5" name="テキスト ボックス 70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6" name="直線コネクタ 70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7" name="テキスト ボックス 70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8" name="直線コネクタ 70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9" name="テキスト ボックス 70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0" name="直線コネクタ 70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1" name="テキスト ボックス 71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95939</xdr:rowOff>
    </xdr:from>
    <xdr:to>
      <xdr:col>32</xdr:col>
      <xdr:colOff>186689</xdr:colOff>
      <xdr:row>39</xdr:row>
      <xdr:rowOff>98878</xdr:rowOff>
    </xdr:to>
    <xdr:cxnSp macro="">
      <xdr:nvCxnSpPr>
        <xdr:cNvPr id="715" name="直線コネクタ 714"/>
        <xdr:cNvCxnSpPr/>
      </xdr:nvCxnSpPr>
      <xdr:spPr>
        <a:xfrm flipV="1">
          <a:off x="22159595" y="5239439"/>
          <a:ext cx="1269" cy="154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7" name="直線コネクタ 71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42616</xdr:rowOff>
    </xdr:from>
    <xdr:ext cx="469744" cy="259045"/>
    <xdr:sp macro="" textlink="">
      <xdr:nvSpPr>
        <xdr:cNvPr id="718" name="投資及び出資金最大値テキスト"/>
        <xdr:cNvSpPr txBox="1"/>
      </xdr:nvSpPr>
      <xdr:spPr>
        <a:xfrm>
          <a:off x="22212300" y="501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9,468</a:t>
          </a:r>
          <a:endParaRPr kumimoji="1" lang="ja-JP" altLang="en-US" sz="1000" b="1">
            <a:latin typeface="ＭＳ Ｐゴシック"/>
          </a:endParaRPr>
        </a:p>
      </xdr:txBody>
    </xdr:sp>
    <xdr:clientData/>
  </xdr:oneCellAnchor>
  <xdr:twoCellAnchor>
    <xdr:from>
      <xdr:col>32</xdr:col>
      <xdr:colOff>98425</xdr:colOff>
      <xdr:row>30</xdr:row>
      <xdr:rowOff>95939</xdr:rowOff>
    </xdr:from>
    <xdr:to>
      <xdr:col>32</xdr:col>
      <xdr:colOff>276225</xdr:colOff>
      <xdr:row>30</xdr:row>
      <xdr:rowOff>95939</xdr:rowOff>
    </xdr:to>
    <xdr:cxnSp macro="">
      <xdr:nvCxnSpPr>
        <xdr:cNvPr id="719" name="直線コネクタ 718"/>
        <xdr:cNvCxnSpPr/>
      </xdr:nvCxnSpPr>
      <xdr:spPr>
        <a:xfrm>
          <a:off x="22072600" y="523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124514</xdr:rowOff>
    </xdr:from>
    <xdr:to>
      <xdr:col>32</xdr:col>
      <xdr:colOff>187325</xdr:colOff>
      <xdr:row>36</xdr:row>
      <xdr:rowOff>120432</xdr:rowOff>
    </xdr:to>
    <xdr:cxnSp macro="">
      <xdr:nvCxnSpPr>
        <xdr:cNvPr id="720" name="直線コネクタ 719"/>
        <xdr:cNvCxnSpPr/>
      </xdr:nvCxnSpPr>
      <xdr:spPr>
        <a:xfrm flipV="1">
          <a:off x="21323300" y="6125264"/>
          <a:ext cx="838200" cy="16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135254</xdr:rowOff>
    </xdr:from>
    <xdr:ext cx="469744" cy="259045"/>
    <xdr:sp macro="" textlink="">
      <xdr:nvSpPr>
        <xdr:cNvPr id="721" name="投資及び出資金平均値テキスト"/>
        <xdr:cNvSpPr txBox="1"/>
      </xdr:nvSpPr>
      <xdr:spPr>
        <a:xfrm>
          <a:off x="22212300" y="647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156827</xdr:rowOff>
    </xdr:from>
    <xdr:to>
      <xdr:col>32</xdr:col>
      <xdr:colOff>238125</xdr:colOff>
      <xdr:row>38</xdr:row>
      <xdr:rowOff>86977</xdr:rowOff>
    </xdr:to>
    <xdr:sp macro="" textlink="">
      <xdr:nvSpPr>
        <xdr:cNvPr id="722" name="フローチャート : 判断 721"/>
        <xdr:cNvSpPr/>
      </xdr:nvSpPr>
      <xdr:spPr>
        <a:xfrm>
          <a:off x="221107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120432</xdr:rowOff>
    </xdr:from>
    <xdr:to>
      <xdr:col>31</xdr:col>
      <xdr:colOff>34925</xdr:colOff>
      <xdr:row>38</xdr:row>
      <xdr:rowOff>100348</xdr:rowOff>
    </xdr:to>
    <xdr:cxnSp macro="">
      <xdr:nvCxnSpPr>
        <xdr:cNvPr id="723" name="直線コネクタ 722"/>
        <xdr:cNvCxnSpPr/>
      </xdr:nvCxnSpPr>
      <xdr:spPr>
        <a:xfrm flipV="1">
          <a:off x="20434300" y="6292632"/>
          <a:ext cx="889000" cy="3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7747</xdr:rowOff>
    </xdr:from>
    <xdr:to>
      <xdr:col>31</xdr:col>
      <xdr:colOff>85725</xdr:colOff>
      <xdr:row>37</xdr:row>
      <xdr:rowOff>109347</xdr:rowOff>
    </xdr:to>
    <xdr:sp macro="" textlink="">
      <xdr:nvSpPr>
        <xdr:cNvPr id="724" name="フローチャート : 判断 723"/>
        <xdr:cNvSpPr/>
      </xdr:nvSpPr>
      <xdr:spPr>
        <a:xfrm>
          <a:off x="21272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100474</xdr:rowOff>
    </xdr:from>
    <xdr:ext cx="469744" cy="259045"/>
    <xdr:sp macro="" textlink="">
      <xdr:nvSpPr>
        <xdr:cNvPr id="725" name="テキスト ボックス 724"/>
        <xdr:cNvSpPr txBox="1"/>
      </xdr:nvSpPr>
      <xdr:spPr>
        <a:xfrm>
          <a:off x="21088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53648</xdr:rowOff>
    </xdr:from>
    <xdr:to>
      <xdr:col>29</xdr:col>
      <xdr:colOff>517525</xdr:colOff>
      <xdr:row>38</xdr:row>
      <xdr:rowOff>100348</xdr:rowOff>
    </xdr:to>
    <xdr:cxnSp macro="">
      <xdr:nvCxnSpPr>
        <xdr:cNvPr id="726" name="直線コネクタ 725"/>
        <xdr:cNvCxnSpPr/>
      </xdr:nvCxnSpPr>
      <xdr:spPr>
        <a:xfrm>
          <a:off x="19545300" y="6397298"/>
          <a:ext cx="889000" cy="2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25219</xdr:rowOff>
    </xdr:from>
    <xdr:to>
      <xdr:col>29</xdr:col>
      <xdr:colOff>568325</xdr:colOff>
      <xdr:row>37</xdr:row>
      <xdr:rowOff>126819</xdr:rowOff>
    </xdr:to>
    <xdr:sp macro="" textlink="">
      <xdr:nvSpPr>
        <xdr:cNvPr id="727" name="フローチャート : 判断 726"/>
        <xdr:cNvSpPr/>
      </xdr:nvSpPr>
      <xdr:spPr>
        <a:xfrm>
          <a:off x="20383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143346</xdr:rowOff>
    </xdr:from>
    <xdr:ext cx="469744" cy="259045"/>
    <xdr:sp macro="" textlink="">
      <xdr:nvSpPr>
        <xdr:cNvPr id="728" name="テキスト ボックス 727"/>
        <xdr:cNvSpPr txBox="1"/>
      </xdr:nvSpPr>
      <xdr:spPr>
        <a:xfrm>
          <a:off x="20199427" y="614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101981</xdr:rowOff>
    </xdr:from>
    <xdr:to>
      <xdr:col>28</xdr:col>
      <xdr:colOff>314325</xdr:colOff>
      <xdr:row>37</xdr:row>
      <xdr:rowOff>53648</xdr:rowOff>
    </xdr:to>
    <xdr:cxnSp macro="">
      <xdr:nvCxnSpPr>
        <xdr:cNvPr id="729" name="直線コネクタ 728"/>
        <xdr:cNvCxnSpPr/>
      </xdr:nvCxnSpPr>
      <xdr:spPr>
        <a:xfrm>
          <a:off x="18656300" y="6274181"/>
          <a:ext cx="889000" cy="1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116985</xdr:rowOff>
    </xdr:from>
    <xdr:to>
      <xdr:col>28</xdr:col>
      <xdr:colOff>365125</xdr:colOff>
      <xdr:row>38</xdr:row>
      <xdr:rowOff>47135</xdr:rowOff>
    </xdr:to>
    <xdr:sp macro="" textlink="">
      <xdr:nvSpPr>
        <xdr:cNvPr id="730" name="フローチャート : 判断 729"/>
        <xdr:cNvSpPr/>
      </xdr:nvSpPr>
      <xdr:spPr>
        <a:xfrm>
          <a:off x="19494500" y="646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38262</xdr:rowOff>
    </xdr:from>
    <xdr:ext cx="469744" cy="259045"/>
    <xdr:sp macro="" textlink="">
      <xdr:nvSpPr>
        <xdr:cNvPr id="731" name="テキスト ボックス 730"/>
        <xdr:cNvSpPr txBox="1"/>
      </xdr:nvSpPr>
      <xdr:spPr>
        <a:xfrm>
          <a:off x="19310427" y="65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76817</xdr:rowOff>
    </xdr:from>
    <xdr:to>
      <xdr:col>27</xdr:col>
      <xdr:colOff>161925</xdr:colOff>
      <xdr:row>38</xdr:row>
      <xdr:rowOff>6967</xdr:rowOff>
    </xdr:to>
    <xdr:sp macro="" textlink="">
      <xdr:nvSpPr>
        <xdr:cNvPr id="732" name="フローチャート : 判断 731"/>
        <xdr:cNvSpPr/>
      </xdr:nvSpPr>
      <xdr:spPr>
        <a:xfrm>
          <a:off x="18605500" y="642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169544</xdr:rowOff>
    </xdr:from>
    <xdr:ext cx="469744" cy="259045"/>
    <xdr:sp macro="" textlink="">
      <xdr:nvSpPr>
        <xdr:cNvPr id="733" name="テキスト ボックス 732"/>
        <xdr:cNvSpPr txBox="1"/>
      </xdr:nvSpPr>
      <xdr:spPr>
        <a:xfrm>
          <a:off x="18421427" y="651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73714</xdr:rowOff>
    </xdr:from>
    <xdr:to>
      <xdr:col>32</xdr:col>
      <xdr:colOff>238125</xdr:colOff>
      <xdr:row>36</xdr:row>
      <xdr:rowOff>3864</xdr:rowOff>
    </xdr:to>
    <xdr:sp macro="" textlink="">
      <xdr:nvSpPr>
        <xdr:cNvPr id="739" name="円/楕円 738"/>
        <xdr:cNvSpPr/>
      </xdr:nvSpPr>
      <xdr:spPr>
        <a:xfrm>
          <a:off x="22110700" y="607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96591</xdr:rowOff>
    </xdr:from>
    <xdr:ext cx="469744" cy="259045"/>
    <xdr:sp macro="" textlink="">
      <xdr:nvSpPr>
        <xdr:cNvPr id="740" name="投資及び出資金該当値テキスト"/>
        <xdr:cNvSpPr txBox="1"/>
      </xdr:nvSpPr>
      <xdr:spPr>
        <a:xfrm>
          <a:off x="22212300" y="59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4,043</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69632</xdr:rowOff>
    </xdr:from>
    <xdr:to>
      <xdr:col>31</xdr:col>
      <xdr:colOff>85725</xdr:colOff>
      <xdr:row>36</xdr:row>
      <xdr:rowOff>171232</xdr:rowOff>
    </xdr:to>
    <xdr:sp macro="" textlink="">
      <xdr:nvSpPr>
        <xdr:cNvPr id="741" name="円/楕円 740"/>
        <xdr:cNvSpPr/>
      </xdr:nvSpPr>
      <xdr:spPr>
        <a:xfrm>
          <a:off x="21272500" y="62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16309</xdr:rowOff>
    </xdr:from>
    <xdr:ext cx="469744" cy="259045"/>
    <xdr:sp macro="" textlink="">
      <xdr:nvSpPr>
        <xdr:cNvPr id="742" name="テキスト ボックス 741"/>
        <xdr:cNvSpPr txBox="1"/>
      </xdr:nvSpPr>
      <xdr:spPr>
        <a:xfrm>
          <a:off x="21088427"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49548</xdr:rowOff>
    </xdr:from>
    <xdr:to>
      <xdr:col>29</xdr:col>
      <xdr:colOff>568325</xdr:colOff>
      <xdr:row>38</xdr:row>
      <xdr:rowOff>151148</xdr:rowOff>
    </xdr:to>
    <xdr:sp macro="" textlink="">
      <xdr:nvSpPr>
        <xdr:cNvPr id="743" name="円/楕円 742"/>
        <xdr:cNvSpPr/>
      </xdr:nvSpPr>
      <xdr:spPr>
        <a:xfrm>
          <a:off x="20383500" y="65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142275</xdr:rowOff>
    </xdr:from>
    <xdr:ext cx="469744" cy="259045"/>
    <xdr:sp macro="" textlink="">
      <xdr:nvSpPr>
        <xdr:cNvPr id="744" name="テキスト ボックス 743"/>
        <xdr:cNvSpPr txBox="1"/>
      </xdr:nvSpPr>
      <xdr:spPr>
        <a:xfrm>
          <a:off x="20199427" y="66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2848</xdr:rowOff>
    </xdr:from>
    <xdr:to>
      <xdr:col>28</xdr:col>
      <xdr:colOff>365125</xdr:colOff>
      <xdr:row>37</xdr:row>
      <xdr:rowOff>104448</xdr:rowOff>
    </xdr:to>
    <xdr:sp macro="" textlink="">
      <xdr:nvSpPr>
        <xdr:cNvPr id="745" name="円/楕円 744"/>
        <xdr:cNvSpPr/>
      </xdr:nvSpPr>
      <xdr:spPr>
        <a:xfrm>
          <a:off x="19494500" y="63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120975</xdr:rowOff>
    </xdr:from>
    <xdr:ext cx="469744" cy="259045"/>
    <xdr:sp macro="" textlink="">
      <xdr:nvSpPr>
        <xdr:cNvPr id="746" name="テキスト ボックス 745"/>
        <xdr:cNvSpPr txBox="1"/>
      </xdr:nvSpPr>
      <xdr:spPr>
        <a:xfrm>
          <a:off x="19310427" y="612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51181</xdr:rowOff>
    </xdr:from>
    <xdr:to>
      <xdr:col>27</xdr:col>
      <xdr:colOff>161925</xdr:colOff>
      <xdr:row>36</xdr:row>
      <xdr:rowOff>152781</xdr:rowOff>
    </xdr:to>
    <xdr:sp macro="" textlink="">
      <xdr:nvSpPr>
        <xdr:cNvPr id="747" name="円/楕円 746"/>
        <xdr:cNvSpPr/>
      </xdr:nvSpPr>
      <xdr:spPr>
        <a:xfrm>
          <a:off x="18605500" y="6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169308</xdr:rowOff>
    </xdr:from>
    <xdr:ext cx="469744" cy="259045"/>
    <xdr:sp macro="" textlink="">
      <xdr:nvSpPr>
        <xdr:cNvPr id="748" name="テキスト ボックス 747"/>
        <xdr:cNvSpPr txBox="1"/>
      </xdr:nvSpPr>
      <xdr:spPr>
        <a:xfrm>
          <a:off x="18421427" y="599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84874</xdr:rowOff>
    </xdr:from>
    <xdr:to>
      <xdr:col>32</xdr:col>
      <xdr:colOff>186689</xdr:colOff>
      <xdr:row>59</xdr:row>
      <xdr:rowOff>44450</xdr:rowOff>
    </xdr:to>
    <xdr:cxnSp macro="">
      <xdr:nvCxnSpPr>
        <xdr:cNvPr id="772" name="直線コネクタ 771"/>
        <xdr:cNvCxnSpPr/>
      </xdr:nvCxnSpPr>
      <xdr:spPr>
        <a:xfrm flipV="1">
          <a:off x="22159595" y="8657374"/>
          <a:ext cx="1269"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31551</xdr:rowOff>
    </xdr:from>
    <xdr:ext cx="534377" cy="259045"/>
    <xdr:sp macro="" textlink="">
      <xdr:nvSpPr>
        <xdr:cNvPr id="775" name="貸付金最大値テキスト"/>
        <xdr:cNvSpPr txBox="1"/>
      </xdr:nvSpPr>
      <xdr:spPr>
        <a:xfrm>
          <a:off x="22212300" y="84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39,439</a:t>
          </a:r>
          <a:endParaRPr kumimoji="1" lang="ja-JP" altLang="en-US" sz="1000" b="1">
            <a:latin typeface="ＭＳ Ｐゴシック"/>
          </a:endParaRPr>
        </a:p>
      </xdr:txBody>
    </xdr:sp>
    <xdr:clientData/>
  </xdr:oneCellAnchor>
  <xdr:twoCellAnchor>
    <xdr:from>
      <xdr:col>32</xdr:col>
      <xdr:colOff>98425</xdr:colOff>
      <xdr:row>50</xdr:row>
      <xdr:rowOff>84874</xdr:rowOff>
    </xdr:from>
    <xdr:to>
      <xdr:col>32</xdr:col>
      <xdr:colOff>276225</xdr:colOff>
      <xdr:row>50</xdr:row>
      <xdr:rowOff>84874</xdr:rowOff>
    </xdr:to>
    <xdr:cxnSp macro="">
      <xdr:nvCxnSpPr>
        <xdr:cNvPr id="776" name="直線コネクタ 775"/>
        <xdr:cNvCxnSpPr/>
      </xdr:nvCxnSpPr>
      <xdr:spPr>
        <a:xfrm>
          <a:off x="22072600" y="865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163475</xdr:rowOff>
    </xdr:from>
    <xdr:to>
      <xdr:col>32</xdr:col>
      <xdr:colOff>187325</xdr:colOff>
      <xdr:row>57</xdr:row>
      <xdr:rowOff>169761</xdr:rowOff>
    </xdr:to>
    <xdr:cxnSp macro="">
      <xdr:nvCxnSpPr>
        <xdr:cNvPr id="777" name="直線コネクタ 776"/>
        <xdr:cNvCxnSpPr/>
      </xdr:nvCxnSpPr>
      <xdr:spPr>
        <a:xfrm>
          <a:off x="21323300" y="9936125"/>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117644</xdr:rowOff>
    </xdr:from>
    <xdr:ext cx="469744" cy="259045"/>
    <xdr:sp macro="" textlink="">
      <xdr:nvSpPr>
        <xdr:cNvPr id="778" name="貸付金平均値テキスト"/>
        <xdr:cNvSpPr txBox="1"/>
      </xdr:nvSpPr>
      <xdr:spPr>
        <a:xfrm>
          <a:off x="22212300" y="971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6,346</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94767</xdr:rowOff>
    </xdr:from>
    <xdr:to>
      <xdr:col>32</xdr:col>
      <xdr:colOff>238125</xdr:colOff>
      <xdr:row>58</xdr:row>
      <xdr:rowOff>24917</xdr:rowOff>
    </xdr:to>
    <xdr:sp macro="" textlink="">
      <xdr:nvSpPr>
        <xdr:cNvPr id="779" name="フローチャート : 判断 778"/>
        <xdr:cNvSpPr/>
      </xdr:nvSpPr>
      <xdr:spPr>
        <a:xfrm>
          <a:off x="221107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163475</xdr:rowOff>
    </xdr:from>
    <xdr:to>
      <xdr:col>31</xdr:col>
      <xdr:colOff>34925</xdr:colOff>
      <xdr:row>57</xdr:row>
      <xdr:rowOff>164960</xdr:rowOff>
    </xdr:to>
    <xdr:cxnSp macro="">
      <xdr:nvCxnSpPr>
        <xdr:cNvPr id="780" name="直線コネクタ 779"/>
        <xdr:cNvCxnSpPr/>
      </xdr:nvCxnSpPr>
      <xdr:spPr>
        <a:xfrm flipV="1">
          <a:off x="20434300" y="9936125"/>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77965</xdr:rowOff>
    </xdr:from>
    <xdr:to>
      <xdr:col>31</xdr:col>
      <xdr:colOff>85725</xdr:colOff>
      <xdr:row>58</xdr:row>
      <xdr:rowOff>8115</xdr:rowOff>
    </xdr:to>
    <xdr:sp macro="" textlink="">
      <xdr:nvSpPr>
        <xdr:cNvPr id="781" name="フローチャート : 判断 780"/>
        <xdr:cNvSpPr/>
      </xdr:nvSpPr>
      <xdr:spPr>
        <a:xfrm>
          <a:off x="21272500" y="985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24642</xdr:rowOff>
    </xdr:from>
    <xdr:ext cx="469744" cy="259045"/>
    <xdr:sp macro="" textlink="">
      <xdr:nvSpPr>
        <xdr:cNvPr id="782" name="テキスト ボックス 781"/>
        <xdr:cNvSpPr txBox="1"/>
      </xdr:nvSpPr>
      <xdr:spPr>
        <a:xfrm>
          <a:off x="21088427" y="962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164960</xdr:rowOff>
    </xdr:from>
    <xdr:to>
      <xdr:col>29</xdr:col>
      <xdr:colOff>517525</xdr:colOff>
      <xdr:row>58</xdr:row>
      <xdr:rowOff>17590</xdr:rowOff>
    </xdr:to>
    <xdr:cxnSp macro="">
      <xdr:nvCxnSpPr>
        <xdr:cNvPr id="783" name="直線コネクタ 782"/>
        <xdr:cNvCxnSpPr/>
      </xdr:nvCxnSpPr>
      <xdr:spPr>
        <a:xfrm flipV="1">
          <a:off x="19545300" y="9937610"/>
          <a:ext cx="889000" cy="2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14300</xdr:rowOff>
    </xdr:from>
    <xdr:to>
      <xdr:col>29</xdr:col>
      <xdr:colOff>568325</xdr:colOff>
      <xdr:row>58</xdr:row>
      <xdr:rowOff>115900</xdr:rowOff>
    </xdr:to>
    <xdr:sp macro="" textlink="">
      <xdr:nvSpPr>
        <xdr:cNvPr id="784" name="フローチャート : 判断 783"/>
        <xdr:cNvSpPr/>
      </xdr:nvSpPr>
      <xdr:spPr>
        <a:xfrm>
          <a:off x="20383500" y="99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107027</xdr:rowOff>
    </xdr:from>
    <xdr:ext cx="469744" cy="259045"/>
    <xdr:sp macro="" textlink="">
      <xdr:nvSpPr>
        <xdr:cNvPr id="785" name="テキスト ボックス 784"/>
        <xdr:cNvSpPr txBox="1"/>
      </xdr:nvSpPr>
      <xdr:spPr>
        <a:xfrm>
          <a:off x="20199427" y="100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10617</xdr:rowOff>
    </xdr:from>
    <xdr:to>
      <xdr:col>28</xdr:col>
      <xdr:colOff>314325</xdr:colOff>
      <xdr:row>58</xdr:row>
      <xdr:rowOff>17590</xdr:rowOff>
    </xdr:to>
    <xdr:cxnSp macro="">
      <xdr:nvCxnSpPr>
        <xdr:cNvPr id="786" name="直線コネクタ 785"/>
        <xdr:cNvCxnSpPr/>
      </xdr:nvCxnSpPr>
      <xdr:spPr>
        <a:xfrm>
          <a:off x="18656300" y="9954717"/>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21577</xdr:rowOff>
    </xdr:from>
    <xdr:to>
      <xdr:col>28</xdr:col>
      <xdr:colOff>365125</xdr:colOff>
      <xdr:row>58</xdr:row>
      <xdr:rowOff>123177</xdr:rowOff>
    </xdr:to>
    <xdr:sp macro="" textlink="">
      <xdr:nvSpPr>
        <xdr:cNvPr id="787" name="フローチャート : 判断 786"/>
        <xdr:cNvSpPr/>
      </xdr:nvSpPr>
      <xdr:spPr>
        <a:xfrm>
          <a:off x="19494500" y="996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114304</xdr:rowOff>
    </xdr:from>
    <xdr:ext cx="469744" cy="259045"/>
    <xdr:sp macro="" textlink="">
      <xdr:nvSpPr>
        <xdr:cNvPr id="788" name="テキスト ボックス 787"/>
        <xdr:cNvSpPr txBox="1"/>
      </xdr:nvSpPr>
      <xdr:spPr>
        <a:xfrm>
          <a:off x="19310427" y="1005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18872</xdr:rowOff>
    </xdr:from>
    <xdr:to>
      <xdr:col>27</xdr:col>
      <xdr:colOff>161925</xdr:colOff>
      <xdr:row>58</xdr:row>
      <xdr:rowOff>120472</xdr:rowOff>
    </xdr:to>
    <xdr:sp macro="" textlink="">
      <xdr:nvSpPr>
        <xdr:cNvPr id="789" name="フローチャート : 判断 788"/>
        <xdr:cNvSpPr/>
      </xdr:nvSpPr>
      <xdr:spPr>
        <a:xfrm>
          <a:off x="18605500" y="9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111599</xdr:rowOff>
    </xdr:from>
    <xdr:ext cx="469744" cy="259045"/>
    <xdr:sp macro="" textlink="">
      <xdr:nvSpPr>
        <xdr:cNvPr id="790" name="テキスト ボックス 789"/>
        <xdr:cNvSpPr txBox="1"/>
      </xdr:nvSpPr>
      <xdr:spPr>
        <a:xfrm>
          <a:off x="18421427" y="1005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118961</xdr:rowOff>
    </xdr:from>
    <xdr:to>
      <xdr:col>32</xdr:col>
      <xdr:colOff>238125</xdr:colOff>
      <xdr:row>58</xdr:row>
      <xdr:rowOff>49111</xdr:rowOff>
    </xdr:to>
    <xdr:sp macro="" textlink="">
      <xdr:nvSpPr>
        <xdr:cNvPr id="796" name="円/楕円 795"/>
        <xdr:cNvSpPr/>
      </xdr:nvSpPr>
      <xdr:spPr>
        <a:xfrm>
          <a:off x="22110700" y="989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97388</xdr:rowOff>
    </xdr:from>
    <xdr:ext cx="469744" cy="259045"/>
    <xdr:sp macro="" textlink="">
      <xdr:nvSpPr>
        <xdr:cNvPr id="797" name="貸付金該当値テキスト"/>
        <xdr:cNvSpPr txBox="1"/>
      </xdr:nvSpPr>
      <xdr:spPr>
        <a:xfrm>
          <a:off x="22212300" y="987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112675</xdr:rowOff>
    </xdr:from>
    <xdr:to>
      <xdr:col>31</xdr:col>
      <xdr:colOff>85725</xdr:colOff>
      <xdr:row>58</xdr:row>
      <xdr:rowOff>42825</xdr:rowOff>
    </xdr:to>
    <xdr:sp macro="" textlink="">
      <xdr:nvSpPr>
        <xdr:cNvPr id="798" name="円/楕円 797"/>
        <xdr:cNvSpPr/>
      </xdr:nvSpPr>
      <xdr:spPr>
        <a:xfrm>
          <a:off x="21272500" y="988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33952</xdr:rowOff>
    </xdr:from>
    <xdr:ext cx="469744" cy="259045"/>
    <xdr:sp macro="" textlink="">
      <xdr:nvSpPr>
        <xdr:cNvPr id="799" name="テキスト ボックス 798"/>
        <xdr:cNvSpPr txBox="1"/>
      </xdr:nvSpPr>
      <xdr:spPr>
        <a:xfrm>
          <a:off x="21088427" y="997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114160</xdr:rowOff>
    </xdr:from>
    <xdr:to>
      <xdr:col>29</xdr:col>
      <xdr:colOff>568325</xdr:colOff>
      <xdr:row>58</xdr:row>
      <xdr:rowOff>44310</xdr:rowOff>
    </xdr:to>
    <xdr:sp macro="" textlink="">
      <xdr:nvSpPr>
        <xdr:cNvPr id="800" name="円/楕円 799"/>
        <xdr:cNvSpPr/>
      </xdr:nvSpPr>
      <xdr:spPr>
        <a:xfrm>
          <a:off x="20383500" y="98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60837</xdr:rowOff>
    </xdr:from>
    <xdr:ext cx="469744" cy="259045"/>
    <xdr:sp macro="" textlink="">
      <xdr:nvSpPr>
        <xdr:cNvPr id="801" name="テキスト ボックス 800"/>
        <xdr:cNvSpPr txBox="1"/>
      </xdr:nvSpPr>
      <xdr:spPr>
        <a:xfrm>
          <a:off x="20199427"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138240</xdr:rowOff>
    </xdr:from>
    <xdr:to>
      <xdr:col>28</xdr:col>
      <xdr:colOff>365125</xdr:colOff>
      <xdr:row>58</xdr:row>
      <xdr:rowOff>68390</xdr:rowOff>
    </xdr:to>
    <xdr:sp macro="" textlink="">
      <xdr:nvSpPr>
        <xdr:cNvPr id="802" name="円/楕円 801"/>
        <xdr:cNvSpPr/>
      </xdr:nvSpPr>
      <xdr:spPr>
        <a:xfrm>
          <a:off x="19494500" y="99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84917</xdr:rowOff>
    </xdr:from>
    <xdr:ext cx="469744" cy="259045"/>
    <xdr:sp macro="" textlink="">
      <xdr:nvSpPr>
        <xdr:cNvPr id="803" name="テキスト ボックス 802"/>
        <xdr:cNvSpPr txBox="1"/>
      </xdr:nvSpPr>
      <xdr:spPr>
        <a:xfrm>
          <a:off x="19310427"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131267</xdr:rowOff>
    </xdr:from>
    <xdr:to>
      <xdr:col>27</xdr:col>
      <xdr:colOff>161925</xdr:colOff>
      <xdr:row>58</xdr:row>
      <xdr:rowOff>61417</xdr:rowOff>
    </xdr:to>
    <xdr:sp macro="" textlink="">
      <xdr:nvSpPr>
        <xdr:cNvPr id="804" name="円/楕円 803"/>
        <xdr:cNvSpPr/>
      </xdr:nvSpPr>
      <xdr:spPr>
        <a:xfrm>
          <a:off x="18605500" y="99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77944</xdr:rowOff>
    </xdr:from>
    <xdr:ext cx="469744" cy="259045"/>
    <xdr:sp macro="" textlink="">
      <xdr:nvSpPr>
        <xdr:cNvPr id="805" name="テキスト ボックス 804"/>
        <xdr:cNvSpPr txBox="1"/>
      </xdr:nvSpPr>
      <xdr:spPr>
        <a:xfrm>
          <a:off x="18421427" y="967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6" name="テキスト ボックス 81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8" name="テキスト ボックス 81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6" name="テキスト ボックス 82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8" name="テキスト ボックス 82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0" name="テキスト ボックス 82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158869</xdr:rowOff>
    </xdr:from>
    <xdr:to>
      <xdr:col>32</xdr:col>
      <xdr:colOff>186689</xdr:colOff>
      <xdr:row>78</xdr:row>
      <xdr:rowOff>90421</xdr:rowOff>
    </xdr:to>
    <xdr:cxnSp macro="">
      <xdr:nvCxnSpPr>
        <xdr:cNvPr id="832" name="直線コネクタ 831"/>
        <xdr:cNvCxnSpPr/>
      </xdr:nvCxnSpPr>
      <xdr:spPr>
        <a:xfrm flipV="1">
          <a:off x="22159595" y="12160369"/>
          <a:ext cx="1269" cy="130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94248</xdr:rowOff>
    </xdr:from>
    <xdr:ext cx="534377" cy="259045"/>
    <xdr:sp macro="" textlink="">
      <xdr:nvSpPr>
        <xdr:cNvPr id="833" name="繰出金最小値テキスト"/>
        <xdr:cNvSpPr txBox="1"/>
      </xdr:nvSpPr>
      <xdr:spPr>
        <a:xfrm>
          <a:off x="22212300" y="134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25,509</a:t>
          </a:r>
          <a:endParaRPr kumimoji="1" lang="ja-JP" altLang="en-US" sz="1000" b="1">
            <a:latin typeface="ＭＳ Ｐゴシック"/>
          </a:endParaRPr>
        </a:p>
      </xdr:txBody>
    </xdr:sp>
    <xdr:clientData/>
  </xdr:oneCellAnchor>
  <xdr:twoCellAnchor>
    <xdr:from>
      <xdr:col>32</xdr:col>
      <xdr:colOff>98425</xdr:colOff>
      <xdr:row>78</xdr:row>
      <xdr:rowOff>90421</xdr:rowOff>
    </xdr:from>
    <xdr:to>
      <xdr:col>32</xdr:col>
      <xdr:colOff>276225</xdr:colOff>
      <xdr:row>78</xdr:row>
      <xdr:rowOff>90421</xdr:rowOff>
    </xdr:to>
    <xdr:cxnSp macro="">
      <xdr:nvCxnSpPr>
        <xdr:cNvPr id="834" name="直線コネクタ 833"/>
        <xdr:cNvCxnSpPr/>
      </xdr:nvCxnSpPr>
      <xdr:spPr>
        <a:xfrm>
          <a:off x="22072600" y="1346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105546</xdr:rowOff>
    </xdr:from>
    <xdr:ext cx="534377" cy="259045"/>
    <xdr:sp macro="" textlink="">
      <xdr:nvSpPr>
        <xdr:cNvPr id="835" name="繰出金最大値テキスト"/>
        <xdr:cNvSpPr txBox="1"/>
      </xdr:nvSpPr>
      <xdr:spPr>
        <a:xfrm>
          <a:off x="22212300" y="119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65,413</a:t>
          </a:r>
          <a:endParaRPr kumimoji="1" lang="ja-JP" altLang="en-US" sz="1000" b="1">
            <a:latin typeface="ＭＳ Ｐゴシック"/>
          </a:endParaRPr>
        </a:p>
      </xdr:txBody>
    </xdr:sp>
    <xdr:clientData/>
  </xdr:oneCellAnchor>
  <xdr:twoCellAnchor>
    <xdr:from>
      <xdr:col>32</xdr:col>
      <xdr:colOff>98425</xdr:colOff>
      <xdr:row>70</xdr:row>
      <xdr:rowOff>158869</xdr:rowOff>
    </xdr:from>
    <xdr:to>
      <xdr:col>32</xdr:col>
      <xdr:colOff>276225</xdr:colOff>
      <xdr:row>70</xdr:row>
      <xdr:rowOff>158869</xdr:rowOff>
    </xdr:to>
    <xdr:cxnSp macro="">
      <xdr:nvCxnSpPr>
        <xdr:cNvPr id="836" name="直線コネクタ 835"/>
        <xdr:cNvCxnSpPr/>
      </xdr:nvCxnSpPr>
      <xdr:spPr>
        <a:xfrm>
          <a:off x="22072600" y="1216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43917</xdr:rowOff>
    </xdr:from>
    <xdr:to>
      <xdr:col>32</xdr:col>
      <xdr:colOff>187325</xdr:colOff>
      <xdr:row>72</xdr:row>
      <xdr:rowOff>162821</xdr:rowOff>
    </xdr:to>
    <xdr:cxnSp macro="">
      <xdr:nvCxnSpPr>
        <xdr:cNvPr id="837" name="直線コネクタ 836"/>
        <xdr:cNvCxnSpPr/>
      </xdr:nvCxnSpPr>
      <xdr:spPr>
        <a:xfrm>
          <a:off x="21323300" y="12388317"/>
          <a:ext cx="838200" cy="1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76928</xdr:rowOff>
    </xdr:from>
    <xdr:ext cx="534377" cy="259045"/>
    <xdr:sp macro="" textlink="">
      <xdr:nvSpPr>
        <xdr:cNvPr id="838" name="繰出金平均値テキスト"/>
        <xdr:cNvSpPr txBox="1"/>
      </xdr:nvSpPr>
      <xdr:spPr>
        <a:xfrm>
          <a:off x="22212300" y="127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44,706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98501</xdr:rowOff>
    </xdr:from>
    <xdr:to>
      <xdr:col>32</xdr:col>
      <xdr:colOff>238125</xdr:colOff>
      <xdr:row>75</xdr:row>
      <xdr:rowOff>28651</xdr:rowOff>
    </xdr:to>
    <xdr:sp macro="" textlink="">
      <xdr:nvSpPr>
        <xdr:cNvPr id="839" name="フローチャート : 判断 838"/>
        <xdr:cNvSpPr/>
      </xdr:nvSpPr>
      <xdr:spPr>
        <a:xfrm>
          <a:off x="221107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160274</xdr:rowOff>
    </xdr:from>
    <xdr:to>
      <xdr:col>31</xdr:col>
      <xdr:colOff>34925</xdr:colOff>
      <xdr:row>72</xdr:row>
      <xdr:rowOff>43917</xdr:rowOff>
    </xdr:to>
    <xdr:cxnSp macro="">
      <xdr:nvCxnSpPr>
        <xdr:cNvPr id="840" name="直線コネクタ 839"/>
        <xdr:cNvCxnSpPr/>
      </xdr:nvCxnSpPr>
      <xdr:spPr>
        <a:xfrm>
          <a:off x="20434300" y="12333224"/>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24990</xdr:rowOff>
    </xdr:from>
    <xdr:to>
      <xdr:col>31</xdr:col>
      <xdr:colOff>85725</xdr:colOff>
      <xdr:row>73</xdr:row>
      <xdr:rowOff>126590</xdr:rowOff>
    </xdr:to>
    <xdr:sp macro="" textlink="">
      <xdr:nvSpPr>
        <xdr:cNvPr id="841" name="フローチャート : 判断 840"/>
        <xdr:cNvSpPr/>
      </xdr:nvSpPr>
      <xdr:spPr>
        <a:xfrm>
          <a:off x="21272500" y="125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117717</xdr:rowOff>
    </xdr:from>
    <xdr:ext cx="534377" cy="259045"/>
    <xdr:sp macro="" textlink="">
      <xdr:nvSpPr>
        <xdr:cNvPr id="842" name="テキスト ボックス 841"/>
        <xdr:cNvSpPr txBox="1"/>
      </xdr:nvSpPr>
      <xdr:spPr>
        <a:xfrm>
          <a:off x="21056111" y="126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52,207</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160274</xdr:rowOff>
    </xdr:from>
    <xdr:to>
      <xdr:col>29</xdr:col>
      <xdr:colOff>517525</xdr:colOff>
      <xdr:row>72</xdr:row>
      <xdr:rowOff>95155</xdr:rowOff>
    </xdr:to>
    <xdr:cxnSp macro="">
      <xdr:nvCxnSpPr>
        <xdr:cNvPr id="843" name="直線コネクタ 842"/>
        <xdr:cNvCxnSpPr/>
      </xdr:nvCxnSpPr>
      <xdr:spPr>
        <a:xfrm flipV="1">
          <a:off x="19545300" y="12333224"/>
          <a:ext cx="889000" cy="10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127109</xdr:rowOff>
    </xdr:from>
    <xdr:to>
      <xdr:col>29</xdr:col>
      <xdr:colOff>568325</xdr:colOff>
      <xdr:row>75</xdr:row>
      <xdr:rowOff>57259</xdr:rowOff>
    </xdr:to>
    <xdr:sp macro="" textlink="">
      <xdr:nvSpPr>
        <xdr:cNvPr id="844" name="フローチャート : 判断 843"/>
        <xdr:cNvSpPr/>
      </xdr:nvSpPr>
      <xdr:spPr>
        <a:xfrm>
          <a:off x="20383500" y="1281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48386</xdr:rowOff>
    </xdr:from>
    <xdr:ext cx="534377" cy="259045"/>
    <xdr:sp macro="" textlink="">
      <xdr:nvSpPr>
        <xdr:cNvPr id="845" name="テキスト ボックス 844"/>
        <xdr:cNvSpPr txBox="1"/>
      </xdr:nvSpPr>
      <xdr:spPr>
        <a:xfrm>
          <a:off x="20167111" y="1290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43,830</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95155</xdr:rowOff>
    </xdr:from>
    <xdr:to>
      <xdr:col>28</xdr:col>
      <xdr:colOff>314325</xdr:colOff>
      <xdr:row>72</xdr:row>
      <xdr:rowOff>130262</xdr:rowOff>
    </xdr:to>
    <xdr:cxnSp macro="">
      <xdr:nvCxnSpPr>
        <xdr:cNvPr id="846" name="直線コネクタ 845"/>
        <xdr:cNvCxnSpPr/>
      </xdr:nvCxnSpPr>
      <xdr:spPr>
        <a:xfrm flipV="1">
          <a:off x="18656300" y="12439555"/>
          <a:ext cx="889000" cy="3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14115</xdr:rowOff>
    </xdr:from>
    <xdr:to>
      <xdr:col>28</xdr:col>
      <xdr:colOff>365125</xdr:colOff>
      <xdr:row>75</xdr:row>
      <xdr:rowOff>115715</xdr:rowOff>
    </xdr:to>
    <xdr:sp macro="" textlink="">
      <xdr:nvSpPr>
        <xdr:cNvPr id="847" name="フローチャート : 判断 846"/>
        <xdr:cNvSpPr/>
      </xdr:nvSpPr>
      <xdr:spPr>
        <a:xfrm>
          <a:off x="19494500" y="128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106842</xdr:rowOff>
    </xdr:from>
    <xdr:ext cx="534377" cy="259045"/>
    <xdr:sp macro="" textlink="">
      <xdr:nvSpPr>
        <xdr:cNvPr id="848" name="テキスト ボックス 847"/>
        <xdr:cNvSpPr txBox="1"/>
      </xdr:nvSpPr>
      <xdr:spPr>
        <a:xfrm>
          <a:off x="19278111" y="129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40274</xdr:rowOff>
    </xdr:from>
    <xdr:to>
      <xdr:col>27</xdr:col>
      <xdr:colOff>161925</xdr:colOff>
      <xdr:row>75</xdr:row>
      <xdr:rowOff>141874</xdr:rowOff>
    </xdr:to>
    <xdr:sp macro="" textlink="">
      <xdr:nvSpPr>
        <xdr:cNvPr id="849" name="フローチャート : 判断 848"/>
        <xdr:cNvSpPr/>
      </xdr:nvSpPr>
      <xdr:spPr>
        <a:xfrm>
          <a:off x="18605500" y="1289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133001</xdr:rowOff>
    </xdr:from>
    <xdr:ext cx="534377" cy="259045"/>
    <xdr:sp macro="" textlink="">
      <xdr:nvSpPr>
        <xdr:cNvPr id="850" name="テキスト ボックス 849"/>
        <xdr:cNvSpPr txBox="1"/>
      </xdr:nvSpPr>
      <xdr:spPr>
        <a:xfrm>
          <a:off x="18389111" y="1299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112021</xdr:rowOff>
    </xdr:from>
    <xdr:to>
      <xdr:col>32</xdr:col>
      <xdr:colOff>238125</xdr:colOff>
      <xdr:row>73</xdr:row>
      <xdr:rowOff>42171</xdr:rowOff>
    </xdr:to>
    <xdr:sp macro="" textlink="">
      <xdr:nvSpPr>
        <xdr:cNvPr id="856" name="円/楕円 855"/>
        <xdr:cNvSpPr/>
      </xdr:nvSpPr>
      <xdr:spPr>
        <a:xfrm>
          <a:off x="22110700" y="124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134898</xdr:rowOff>
    </xdr:from>
    <xdr:ext cx="534377" cy="259045"/>
    <xdr:sp macro="" textlink="">
      <xdr:nvSpPr>
        <xdr:cNvPr id="857" name="繰出金該当値テキスト"/>
        <xdr:cNvSpPr txBox="1"/>
      </xdr:nvSpPr>
      <xdr:spPr>
        <a:xfrm>
          <a:off x="22212300" y="1230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54,792</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164567</xdr:rowOff>
    </xdr:from>
    <xdr:to>
      <xdr:col>31</xdr:col>
      <xdr:colOff>85725</xdr:colOff>
      <xdr:row>72</xdr:row>
      <xdr:rowOff>94717</xdr:rowOff>
    </xdr:to>
    <xdr:sp macro="" textlink="">
      <xdr:nvSpPr>
        <xdr:cNvPr id="858" name="円/楕円 857"/>
        <xdr:cNvSpPr/>
      </xdr:nvSpPr>
      <xdr:spPr>
        <a:xfrm>
          <a:off x="21272500" y="1233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111244</xdr:rowOff>
    </xdr:from>
    <xdr:ext cx="534377" cy="259045"/>
    <xdr:sp macro="" textlink="">
      <xdr:nvSpPr>
        <xdr:cNvPr id="859" name="テキスト ボックス 858"/>
        <xdr:cNvSpPr txBox="1"/>
      </xdr:nvSpPr>
      <xdr:spPr>
        <a:xfrm>
          <a:off x="21056111" y="1211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58,433</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109474</xdr:rowOff>
    </xdr:from>
    <xdr:to>
      <xdr:col>29</xdr:col>
      <xdr:colOff>568325</xdr:colOff>
      <xdr:row>72</xdr:row>
      <xdr:rowOff>39624</xdr:rowOff>
    </xdr:to>
    <xdr:sp macro="" textlink="">
      <xdr:nvSpPr>
        <xdr:cNvPr id="860" name="円/楕円 859"/>
        <xdr:cNvSpPr/>
      </xdr:nvSpPr>
      <xdr:spPr>
        <a:xfrm>
          <a:off x="20383500" y="1228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56151</xdr:rowOff>
    </xdr:from>
    <xdr:ext cx="534377" cy="259045"/>
    <xdr:sp macro="" textlink="">
      <xdr:nvSpPr>
        <xdr:cNvPr id="861" name="テキスト ボックス 860"/>
        <xdr:cNvSpPr txBox="1"/>
      </xdr:nvSpPr>
      <xdr:spPr>
        <a:xfrm>
          <a:off x="20167111" y="1205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60,120</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44355</xdr:rowOff>
    </xdr:from>
    <xdr:to>
      <xdr:col>28</xdr:col>
      <xdr:colOff>365125</xdr:colOff>
      <xdr:row>72</xdr:row>
      <xdr:rowOff>145955</xdr:rowOff>
    </xdr:to>
    <xdr:sp macro="" textlink="">
      <xdr:nvSpPr>
        <xdr:cNvPr id="862" name="円/楕円 861"/>
        <xdr:cNvSpPr/>
      </xdr:nvSpPr>
      <xdr:spPr>
        <a:xfrm>
          <a:off x="19494500" y="123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162482</xdr:rowOff>
    </xdr:from>
    <xdr:ext cx="534377" cy="259045"/>
    <xdr:sp macro="" textlink="">
      <xdr:nvSpPr>
        <xdr:cNvPr id="863" name="テキスト ボックス 862"/>
        <xdr:cNvSpPr txBox="1"/>
      </xdr:nvSpPr>
      <xdr:spPr>
        <a:xfrm>
          <a:off x="19278111" y="1216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56,864</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79462</xdr:rowOff>
    </xdr:from>
    <xdr:to>
      <xdr:col>27</xdr:col>
      <xdr:colOff>161925</xdr:colOff>
      <xdr:row>73</xdr:row>
      <xdr:rowOff>9612</xdr:rowOff>
    </xdr:to>
    <xdr:sp macro="" textlink="">
      <xdr:nvSpPr>
        <xdr:cNvPr id="864" name="円/楕円 863"/>
        <xdr:cNvSpPr/>
      </xdr:nvSpPr>
      <xdr:spPr>
        <a:xfrm>
          <a:off x="18605500" y="12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26139</xdr:rowOff>
    </xdr:from>
    <xdr:ext cx="534377" cy="259045"/>
    <xdr:sp macro="" textlink="">
      <xdr:nvSpPr>
        <xdr:cNvPr id="865" name="テキスト ボックス 864"/>
        <xdr:cNvSpPr txBox="1"/>
      </xdr:nvSpPr>
      <xdr:spPr>
        <a:xfrm>
          <a:off x="18389111" y="1219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・歳出決算総額は、住民一人当たり</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496,476</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円となっている。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・もっとも多いのは扶助費で、人口は毎年千人程度減少しているものの、高齢者の割合は全国的にも高く、増加傾向となっている。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・人件費は、 市町村合併以来継続している一般職の採用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抑制</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、労務職の退職者不補充による職員削減の効果などにより、類似団体や全国平均と比較して下回っている。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・公債費は、平成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24</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年度に借入した第三セクター等改革推進債や合併特例債により、類似団体と比較して</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著しく</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多くなっているが、プライマリーバランスの黒字堅持や繰上償還の実施により、着実に総額を減らしている。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・普通建設事業費は、住民一人当たり</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59,099</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円となっており、類似団体と比較して</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6,843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円</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低い</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状況となっているものの、全国平均より高い状況であり、これは、合併特例債を活用した事業を集中的に実施しているためで、活用期間終了後は、平成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年度決算で約</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78</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億円の事業費を約</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40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億円まで引き下げる内容で、財政計画で見込んでいる。そのためにも、公共施設の統廃合等を進めて、事業費の圧縮を目指すこととしている。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岩手県奥州市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120,099
119,595
993.30
60,156,174
59,626,218
425,883
35,557,063
77,887,809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16.0
111.4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117602</xdr:rowOff>
    </xdr:from>
    <xdr:to>
      <xdr:col>6</xdr:col>
      <xdr:colOff>510540</xdr:colOff>
      <xdr:row>39</xdr:row>
      <xdr:rowOff>5588</xdr:rowOff>
    </xdr:to>
    <xdr:cxnSp macro="">
      <xdr:nvCxnSpPr>
        <xdr:cNvPr id="56" name="直線コネクタ 55"/>
        <xdr:cNvCxnSpPr/>
      </xdr:nvCxnSpPr>
      <xdr:spPr>
        <a:xfrm flipV="1">
          <a:off x="4633595" y="5432552"/>
          <a:ext cx="127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9415</xdr:rowOff>
    </xdr:from>
    <xdr:ext cx="469744" cy="259045"/>
    <xdr:sp macro="" textlink="">
      <xdr:nvSpPr>
        <xdr:cNvPr id="57" name="議会費最小値テキスト"/>
        <xdr:cNvSpPr txBox="1"/>
      </xdr:nvSpPr>
      <xdr:spPr>
        <a:xfrm>
          <a:off x="4686300" y="66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2,051</a:t>
          </a:r>
          <a:endParaRPr kumimoji="1" lang="ja-JP" altLang="en-US" sz="1000" b="1">
            <a:latin typeface="ＭＳ Ｐゴシック"/>
          </a:endParaRPr>
        </a:p>
      </xdr:txBody>
    </xdr:sp>
    <xdr:clientData/>
  </xdr:oneCellAnchor>
  <xdr:twoCellAnchor>
    <xdr:from>
      <xdr:col>6</xdr:col>
      <xdr:colOff>422275</xdr:colOff>
      <xdr:row>39</xdr:row>
      <xdr:rowOff>5588</xdr:rowOff>
    </xdr:from>
    <xdr:to>
      <xdr:col>6</xdr:col>
      <xdr:colOff>600075</xdr:colOff>
      <xdr:row>39</xdr:row>
      <xdr:rowOff>5588</xdr:rowOff>
    </xdr:to>
    <xdr:cxnSp macro="">
      <xdr:nvCxnSpPr>
        <xdr:cNvPr id="58" name="直線コネクタ 57"/>
        <xdr:cNvCxnSpPr/>
      </xdr:nvCxnSpPr>
      <xdr:spPr>
        <a:xfrm>
          <a:off x="4546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64279</xdr:rowOff>
    </xdr:from>
    <xdr:ext cx="469744" cy="259045"/>
    <xdr:sp macro="" textlink="">
      <xdr:nvSpPr>
        <xdr:cNvPr id="59" name="議会費最大値テキスト"/>
        <xdr:cNvSpPr txBox="1"/>
      </xdr:nvSpPr>
      <xdr:spPr>
        <a:xfrm>
          <a:off x="4686300" y="52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3,704</a:t>
          </a:r>
          <a:endParaRPr kumimoji="1" lang="ja-JP" altLang="en-US" sz="1000" b="1">
            <a:latin typeface="ＭＳ Ｐゴシック"/>
          </a:endParaRPr>
        </a:p>
      </xdr:txBody>
    </xdr:sp>
    <xdr:clientData/>
  </xdr:oneCellAnchor>
  <xdr:twoCellAnchor>
    <xdr:from>
      <xdr:col>6</xdr:col>
      <xdr:colOff>422275</xdr:colOff>
      <xdr:row>31</xdr:row>
      <xdr:rowOff>117602</xdr:rowOff>
    </xdr:from>
    <xdr:to>
      <xdr:col>6</xdr:col>
      <xdr:colOff>600075</xdr:colOff>
      <xdr:row>31</xdr:row>
      <xdr:rowOff>117602</xdr:rowOff>
    </xdr:to>
    <xdr:cxnSp macro="">
      <xdr:nvCxnSpPr>
        <xdr:cNvPr id="60" name="直線コネクタ 59"/>
        <xdr:cNvCxnSpPr/>
      </xdr:nvCxnSpPr>
      <xdr:spPr>
        <a:xfrm>
          <a:off x="4546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26924</xdr:rowOff>
    </xdr:from>
    <xdr:to>
      <xdr:col>6</xdr:col>
      <xdr:colOff>511175</xdr:colOff>
      <xdr:row>38</xdr:row>
      <xdr:rowOff>156464</xdr:rowOff>
    </xdr:to>
    <xdr:cxnSp macro="">
      <xdr:nvCxnSpPr>
        <xdr:cNvPr id="61" name="直線コネクタ 60"/>
        <xdr:cNvCxnSpPr/>
      </xdr:nvCxnSpPr>
      <xdr:spPr>
        <a:xfrm>
          <a:off x="3797300" y="6542024"/>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95775</xdr:rowOff>
    </xdr:from>
    <xdr:ext cx="469744" cy="259045"/>
    <xdr:sp macro="" textlink="">
      <xdr:nvSpPr>
        <xdr:cNvPr id="62" name="議会費平均値テキスト"/>
        <xdr:cNvSpPr txBox="1"/>
      </xdr:nvSpPr>
      <xdr:spPr>
        <a:xfrm>
          <a:off x="4686300" y="5925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72898</xdr:rowOff>
    </xdr:from>
    <xdr:to>
      <xdr:col>6</xdr:col>
      <xdr:colOff>561975</xdr:colOff>
      <xdr:row>36</xdr:row>
      <xdr:rowOff>3048</xdr:rowOff>
    </xdr:to>
    <xdr:sp macro="" textlink="">
      <xdr:nvSpPr>
        <xdr:cNvPr id="63" name="フローチャート : 判断 62"/>
        <xdr:cNvSpPr/>
      </xdr:nvSpPr>
      <xdr:spPr>
        <a:xfrm>
          <a:off x="45847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26924</xdr:rowOff>
    </xdr:from>
    <xdr:to>
      <xdr:col>5</xdr:col>
      <xdr:colOff>358775</xdr:colOff>
      <xdr:row>38</xdr:row>
      <xdr:rowOff>129032</xdr:rowOff>
    </xdr:to>
    <xdr:cxnSp macro="">
      <xdr:nvCxnSpPr>
        <xdr:cNvPr id="64" name="直線コネクタ 63"/>
        <xdr:cNvCxnSpPr/>
      </xdr:nvCxnSpPr>
      <xdr:spPr>
        <a:xfrm flipV="1">
          <a:off x="2908300" y="6542024"/>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27940</xdr:rowOff>
    </xdr:from>
    <xdr:to>
      <xdr:col>5</xdr:col>
      <xdr:colOff>409575</xdr:colOff>
      <xdr:row>36</xdr:row>
      <xdr:rowOff>129540</xdr:rowOff>
    </xdr:to>
    <xdr:sp macro="" textlink="">
      <xdr:nvSpPr>
        <xdr:cNvPr id="65" name="フローチャート : 判断 64"/>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146067</xdr:rowOff>
    </xdr:from>
    <xdr:ext cx="469744" cy="259045"/>
    <xdr:sp macro="" textlink="">
      <xdr:nvSpPr>
        <xdr:cNvPr id="66" name="テキスト ボックス 65"/>
        <xdr:cNvSpPr txBox="1"/>
      </xdr:nvSpPr>
      <xdr:spPr>
        <a:xfrm>
          <a:off x="3562427" y="597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139700</xdr:rowOff>
    </xdr:from>
    <xdr:to>
      <xdr:col>4</xdr:col>
      <xdr:colOff>155575</xdr:colOff>
      <xdr:row>38</xdr:row>
      <xdr:rowOff>129032</xdr:rowOff>
    </xdr:to>
    <xdr:cxnSp macro="">
      <xdr:nvCxnSpPr>
        <xdr:cNvPr id="67" name="直線コネクタ 66"/>
        <xdr:cNvCxnSpPr/>
      </xdr:nvCxnSpPr>
      <xdr:spPr>
        <a:xfrm>
          <a:off x="2019300" y="6483350"/>
          <a:ext cx="88900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9652</xdr:rowOff>
    </xdr:from>
    <xdr:to>
      <xdr:col>4</xdr:col>
      <xdr:colOff>206375</xdr:colOff>
      <xdr:row>37</xdr:row>
      <xdr:rowOff>111252</xdr:rowOff>
    </xdr:to>
    <xdr:sp macro="" textlink="">
      <xdr:nvSpPr>
        <xdr:cNvPr id="68" name="フローチャート : 判断 67"/>
        <xdr:cNvSpPr/>
      </xdr:nvSpPr>
      <xdr:spPr>
        <a:xfrm>
          <a:off x="2857500" y="635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127779</xdr:rowOff>
    </xdr:from>
    <xdr:ext cx="469744" cy="259045"/>
    <xdr:sp macro="" textlink="">
      <xdr:nvSpPr>
        <xdr:cNvPr id="69" name="テキスト ボックス 68"/>
        <xdr:cNvSpPr txBox="1"/>
      </xdr:nvSpPr>
      <xdr:spPr>
        <a:xfrm>
          <a:off x="2673427" y="612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65024</xdr:rowOff>
    </xdr:from>
    <xdr:to>
      <xdr:col>2</xdr:col>
      <xdr:colOff>638175</xdr:colOff>
      <xdr:row>37</xdr:row>
      <xdr:rowOff>139700</xdr:rowOff>
    </xdr:to>
    <xdr:cxnSp macro="">
      <xdr:nvCxnSpPr>
        <xdr:cNvPr id="70" name="直線コネクタ 69"/>
        <xdr:cNvCxnSpPr/>
      </xdr:nvCxnSpPr>
      <xdr:spPr>
        <a:xfrm>
          <a:off x="1130300" y="6408674"/>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30226</xdr:rowOff>
    </xdr:from>
    <xdr:to>
      <xdr:col>3</xdr:col>
      <xdr:colOff>3175</xdr:colOff>
      <xdr:row>37</xdr:row>
      <xdr:rowOff>131826</xdr:rowOff>
    </xdr:to>
    <xdr:sp macro="" textlink="">
      <xdr:nvSpPr>
        <xdr:cNvPr id="71" name="フローチャート : 判断 70"/>
        <xdr:cNvSpPr/>
      </xdr:nvSpPr>
      <xdr:spPr>
        <a:xfrm>
          <a:off x="1968500" y="637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148353</xdr:rowOff>
    </xdr:from>
    <xdr:ext cx="469744" cy="259045"/>
    <xdr:sp macro="" textlink="">
      <xdr:nvSpPr>
        <xdr:cNvPr id="72" name="テキスト ボックス 71"/>
        <xdr:cNvSpPr txBox="1"/>
      </xdr:nvSpPr>
      <xdr:spPr>
        <a:xfrm>
          <a:off x="1784427" y="614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147574</xdr:rowOff>
    </xdr:from>
    <xdr:to>
      <xdr:col>1</xdr:col>
      <xdr:colOff>485775</xdr:colOff>
      <xdr:row>37</xdr:row>
      <xdr:rowOff>77724</xdr:rowOff>
    </xdr:to>
    <xdr:sp macro="" textlink="">
      <xdr:nvSpPr>
        <xdr:cNvPr id="73" name="フローチャート : 判断 72"/>
        <xdr:cNvSpPr/>
      </xdr:nvSpPr>
      <xdr:spPr>
        <a:xfrm>
          <a:off x="107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94251</xdr:rowOff>
    </xdr:from>
    <xdr:ext cx="469744" cy="259045"/>
    <xdr:sp macro="" textlink="">
      <xdr:nvSpPr>
        <xdr:cNvPr id="74" name="テキスト ボックス 73"/>
        <xdr:cNvSpPr txBox="1"/>
      </xdr:nvSpPr>
      <xdr:spPr>
        <a:xfrm>
          <a:off x="895427" y="60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105664</xdr:rowOff>
    </xdr:from>
    <xdr:to>
      <xdr:col>6</xdr:col>
      <xdr:colOff>561975</xdr:colOff>
      <xdr:row>39</xdr:row>
      <xdr:rowOff>35814</xdr:rowOff>
    </xdr:to>
    <xdr:sp macro="" textlink="">
      <xdr:nvSpPr>
        <xdr:cNvPr id="80" name="円/楕円 79"/>
        <xdr:cNvSpPr/>
      </xdr:nvSpPr>
      <xdr:spPr>
        <a:xfrm>
          <a:off x="45847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20591</xdr:rowOff>
    </xdr:from>
    <xdr:ext cx="469744" cy="259045"/>
    <xdr:sp macro="" textlink="">
      <xdr:nvSpPr>
        <xdr:cNvPr id="81" name="議会費該当値テキスト"/>
        <xdr:cNvSpPr txBox="1"/>
      </xdr:nvSpPr>
      <xdr:spPr>
        <a:xfrm>
          <a:off x="4686300" y="653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147574</xdr:rowOff>
    </xdr:from>
    <xdr:to>
      <xdr:col>5</xdr:col>
      <xdr:colOff>409575</xdr:colOff>
      <xdr:row>38</xdr:row>
      <xdr:rowOff>77724</xdr:rowOff>
    </xdr:to>
    <xdr:sp macro="" textlink="">
      <xdr:nvSpPr>
        <xdr:cNvPr id="82" name="円/楕円 81"/>
        <xdr:cNvSpPr/>
      </xdr:nvSpPr>
      <xdr:spPr>
        <a:xfrm>
          <a:off x="37465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68851</xdr:rowOff>
    </xdr:from>
    <xdr:ext cx="469744" cy="259045"/>
    <xdr:sp macro="" textlink="">
      <xdr:nvSpPr>
        <xdr:cNvPr id="83" name="テキスト ボックス 82"/>
        <xdr:cNvSpPr txBox="1"/>
      </xdr:nvSpPr>
      <xdr:spPr>
        <a:xfrm>
          <a:off x="3562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78232</xdr:rowOff>
    </xdr:from>
    <xdr:to>
      <xdr:col>4</xdr:col>
      <xdr:colOff>206375</xdr:colOff>
      <xdr:row>39</xdr:row>
      <xdr:rowOff>8382</xdr:rowOff>
    </xdr:to>
    <xdr:sp macro="" textlink="">
      <xdr:nvSpPr>
        <xdr:cNvPr id="84" name="円/楕円 83"/>
        <xdr:cNvSpPr/>
      </xdr:nvSpPr>
      <xdr:spPr>
        <a:xfrm>
          <a:off x="2857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170959</xdr:rowOff>
    </xdr:from>
    <xdr:ext cx="469744" cy="259045"/>
    <xdr:sp macro="" textlink="">
      <xdr:nvSpPr>
        <xdr:cNvPr id="85" name="テキスト ボックス 84"/>
        <xdr:cNvSpPr txBox="1"/>
      </xdr:nvSpPr>
      <xdr:spPr>
        <a:xfrm>
          <a:off x="2673427"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88900</xdr:rowOff>
    </xdr:from>
    <xdr:to>
      <xdr:col>3</xdr:col>
      <xdr:colOff>3175</xdr:colOff>
      <xdr:row>38</xdr:row>
      <xdr:rowOff>19050</xdr:rowOff>
    </xdr:to>
    <xdr:sp macro="" textlink="">
      <xdr:nvSpPr>
        <xdr:cNvPr id="86" name="円/楕円 85"/>
        <xdr:cNvSpPr/>
      </xdr:nvSpPr>
      <xdr:spPr>
        <a:xfrm>
          <a:off x="1968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10177</xdr:rowOff>
    </xdr:from>
    <xdr:ext cx="469744" cy="259045"/>
    <xdr:sp macro="" textlink="">
      <xdr:nvSpPr>
        <xdr:cNvPr id="87" name="テキスト ボックス 86"/>
        <xdr:cNvSpPr txBox="1"/>
      </xdr:nvSpPr>
      <xdr:spPr>
        <a:xfrm>
          <a:off x="1784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14224</xdr:rowOff>
    </xdr:from>
    <xdr:to>
      <xdr:col>1</xdr:col>
      <xdr:colOff>485775</xdr:colOff>
      <xdr:row>37</xdr:row>
      <xdr:rowOff>115824</xdr:rowOff>
    </xdr:to>
    <xdr:sp macro="" textlink="">
      <xdr:nvSpPr>
        <xdr:cNvPr id="88" name="円/楕円 87"/>
        <xdr:cNvSpPr/>
      </xdr:nvSpPr>
      <xdr:spPr>
        <a:xfrm>
          <a:off x="1079500" y="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106951</xdr:rowOff>
    </xdr:from>
    <xdr:ext cx="469744" cy="259045"/>
    <xdr:sp macro="" textlink="">
      <xdr:nvSpPr>
        <xdr:cNvPr id="89" name="テキスト ボックス 88"/>
        <xdr:cNvSpPr txBox="1"/>
      </xdr:nvSpPr>
      <xdr:spPr>
        <a:xfrm>
          <a:off x="895427" y="645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54</xdr:row>
      <xdr:rowOff>10630</xdr:rowOff>
    </xdr:from>
    <xdr:to>
      <xdr:col>6</xdr:col>
      <xdr:colOff>510540</xdr:colOff>
      <xdr:row>59</xdr:row>
      <xdr:rowOff>107290</xdr:rowOff>
    </xdr:to>
    <xdr:cxnSp macro="">
      <xdr:nvCxnSpPr>
        <xdr:cNvPr id="114" name="直線コネクタ 113"/>
        <xdr:cNvCxnSpPr/>
      </xdr:nvCxnSpPr>
      <xdr:spPr>
        <a:xfrm flipV="1">
          <a:off x="4633595" y="9268930"/>
          <a:ext cx="1270" cy="953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111117</xdr:rowOff>
    </xdr:from>
    <xdr:ext cx="534377" cy="259045"/>
    <xdr:sp macro="" textlink="">
      <xdr:nvSpPr>
        <xdr:cNvPr id="115" name="総務費最小値テキスト"/>
        <xdr:cNvSpPr txBox="1"/>
      </xdr:nvSpPr>
      <xdr:spPr>
        <a:xfrm>
          <a:off x="4686300" y="102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25,052</a:t>
          </a:r>
          <a:endParaRPr kumimoji="1" lang="ja-JP" altLang="en-US" sz="1000" b="1">
            <a:latin typeface="ＭＳ Ｐゴシック"/>
          </a:endParaRPr>
        </a:p>
      </xdr:txBody>
    </xdr:sp>
    <xdr:clientData/>
  </xdr:oneCellAnchor>
  <xdr:twoCellAnchor>
    <xdr:from>
      <xdr:col>6</xdr:col>
      <xdr:colOff>422275</xdr:colOff>
      <xdr:row>59</xdr:row>
      <xdr:rowOff>107290</xdr:rowOff>
    </xdr:from>
    <xdr:to>
      <xdr:col>6</xdr:col>
      <xdr:colOff>600075</xdr:colOff>
      <xdr:row>59</xdr:row>
      <xdr:rowOff>107290</xdr:rowOff>
    </xdr:to>
    <xdr:cxnSp macro="">
      <xdr:nvCxnSpPr>
        <xdr:cNvPr id="116" name="直線コネクタ 115"/>
        <xdr:cNvCxnSpPr/>
      </xdr:nvCxnSpPr>
      <xdr:spPr>
        <a:xfrm>
          <a:off x="4546600" y="102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128757</xdr:rowOff>
    </xdr:from>
    <xdr:ext cx="599010" cy="259045"/>
    <xdr:sp macro="" textlink="">
      <xdr:nvSpPr>
        <xdr:cNvPr id="117" name="総務費最大値テキスト"/>
        <xdr:cNvSpPr txBox="1"/>
      </xdr:nvSpPr>
      <xdr:spPr>
        <a:xfrm>
          <a:off x="4686300" y="904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100,163</a:t>
          </a:r>
          <a:endParaRPr kumimoji="1" lang="ja-JP" altLang="en-US" sz="1000" b="1">
            <a:latin typeface="ＭＳ Ｐゴシック"/>
          </a:endParaRPr>
        </a:p>
      </xdr:txBody>
    </xdr:sp>
    <xdr:clientData/>
  </xdr:oneCellAnchor>
  <xdr:twoCellAnchor>
    <xdr:from>
      <xdr:col>6</xdr:col>
      <xdr:colOff>422275</xdr:colOff>
      <xdr:row>54</xdr:row>
      <xdr:rowOff>10630</xdr:rowOff>
    </xdr:from>
    <xdr:to>
      <xdr:col>6</xdr:col>
      <xdr:colOff>600075</xdr:colOff>
      <xdr:row>54</xdr:row>
      <xdr:rowOff>10630</xdr:rowOff>
    </xdr:to>
    <xdr:cxnSp macro="">
      <xdr:nvCxnSpPr>
        <xdr:cNvPr id="118" name="直線コネクタ 117"/>
        <xdr:cNvCxnSpPr/>
      </xdr:nvCxnSpPr>
      <xdr:spPr>
        <a:xfrm>
          <a:off x="4546600" y="926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76289</xdr:rowOff>
    </xdr:from>
    <xdr:to>
      <xdr:col>6</xdr:col>
      <xdr:colOff>511175</xdr:colOff>
      <xdr:row>57</xdr:row>
      <xdr:rowOff>85293</xdr:rowOff>
    </xdr:to>
    <xdr:cxnSp macro="">
      <xdr:nvCxnSpPr>
        <xdr:cNvPr id="119" name="直線コネクタ 118"/>
        <xdr:cNvCxnSpPr/>
      </xdr:nvCxnSpPr>
      <xdr:spPr>
        <a:xfrm>
          <a:off x="3797300" y="9677489"/>
          <a:ext cx="838200" cy="18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7790</xdr:rowOff>
    </xdr:from>
    <xdr:ext cx="534377" cy="259045"/>
    <xdr:sp macro="" textlink="">
      <xdr:nvSpPr>
        <xdr:cNvPr id="120" name="総務費平均値テキスト"/>
        <xdr:cNvSpPr txBox="1"/>
      </xdr:nvSpPr>
      <xdr:spPr>
        <a:xfrm>
          <a:off x="4686300" y="9608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57,688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156363</xdr:rowOff>
    </xdr:from>
    <xdr:to>
      <xdr:col>6</xdr:col>
      <xdr:colOff>561975</xdr:colOff>
      <xdr:row>57</xdr:row>
      <xdr:rowOff>86513</xdr:rowOff>
    </xdr:to>
    <xdr:sp macro="" textlink="">
      <xdr:nvSpPr>
        <xdr:cNvPr id="121" name="フローチャート : 判断 120"/>
        <xdr:cNvSpPr/>
      </xdr:nvSpPr>
      <xdr:spPr>
        <a:xfrm>
          <a:off x="4584700" y="975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76289</xdr:rowOff>
    </xdr:from>
    <xdr:to>
      <xdr:col>5</xdr:col>
      <xdr:colOff>358775</xdr:colOff>
      <xdr:row>56</xdr:row>
      <xdr:rowOff>101041</xdr:rowOff>
    </xdr:to>
    <xdr:cxnSp macro="">
      <xdr:nvCxnSpPr>
        <xdr:cNvPr id="122" name="直線コネクタ 121"/>
        <xdr:cNvCxnSpPr/>
      </xdr:nvCxnSpPr>
      <xdr:spPr>
        <a:xfrm flipV="1">
          <a:off x="2908300" y="9677489"/>
          <a:ext cx="889000" cy="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33909</xdr:rowOff>
    </xdr:from>
    <xdr:to>
      <xdr:col>5</xdr:col>
      <xdr:colOff>409575</xdr:colOff>
      <xdr:row>56</xdr:row>
      <xdr:rowOff>135509</xdr:rowOff>
    </xdr:to>
    <xdr:sp macro="" textlink="">
      <xdr:nvSpPr>
        <xdr:cNvPr id="123" name="フローチャート : 判断 122"/>
        <xdr:cNvSpPr/>
      </xdr:nvSpPr>
      <xdr:spPr>
        <a:xfrm>
          <a:off x="3746500" y="96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126636</xdr:rowOff>
    </xdr:from>
    <xdr:ext cx="534377" cy="259045"/>
    <xdr:sp macro="" textlink="">
      <xdr:nvSpPr>
        <xdr:cNvPr id="124" name="テキスト ボックス 123"/>
        <xdr:cNvSpPr txBox="1"/>
      </xdr:nvSpPr>
      <xdr:spPr>
        <a:xfrm>
          <a:off x="3530111" y="972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67,330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16980</xdr:rowOff>
    </xdr:from>
    <xdr:to>
      <xdr:col>4</xdr:col>
      <xdr:colOff>155575</xdr:colOff>
      <xdr:row>56</xdr:row>
      <xdr:rowOff>101041</xdr:rowOff>
    </xdr:to>
    <xdr:cxnSp macro="">
      <xdr:nvCxnSpPr>
        <xdr:cNvPr id="125" name="直線コネクタ 124"/>
        <xdr:cNvCxnSpPr/>
      </xdr:nvCxnSpPr>
      <xdr:spPr>
        <a:xfrm>
          <a:off x="2019300" y="9618180"/>
          <a:ext cx="889000" cy="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166777</xdr:rowOff>
    </xdr:from>
    <xdr:to>
      <xdr:col>4</xdr:col>
      <xdr:colOff>206375</xdr:colOff>
      <xdr:row>57</xdr:row>
      <xdr:rowOff>96927</xdr:rowOff>
    </xdr:to>
    <xdr:sp macro="" textlink="">
      <xdr:nvSpPr>
        <xdr:cNvPr id="126" name="フローチャート : 判断 125"/>
        <xdr:cNvSpPr/>
      </xdr:nvSpPr>
      <xdr:spPr>
        <a:xfrm>
          <a:off x="2857500" y="976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88054</xdr:rowOff>
    </xdr:from>
    <xdr:ext cx="534377" cy="259045"/>
    <xdr:sp macro="" textlink="">
      <xdr:nvSpPr>
        <xdr:cNvPr id="127" name="テキスト ボックス 126"/>
        <xdr:cNvSpPr txBox="1"/>
      </xdr:nvSpPr>
      <xdr:spPr>
        <a:xfrm>
          <a:off x="2641111" y="986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56,868</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74816</xdr:rowOff>
    </xdr:from>
    <xdr:to>
      <xdr:col>2</xdr:col>
      <xdr:colOff>638175</xdr:colOff>
      <xdr:row>56</xdr:row>
      <xdr:rowOff>16980</xdr:rowOff>
    </xdr:to>
    <xdr:cxnSp macro="">
      <xdr:nvCxnSpPr>
        <xdr:cNvPr id="128" name="直線コネクタ 127"/>
        <xdr:cNvCxnSpPr/>
      </xdr:nvCxnSpPr>
      <xdr:spPr>
        <a:xfrm>
          <a:off x="1130300" y="8818766"/>
          <a:ext cx="889000" cy="79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145694</xdr:rowOff>
    </xdr:from>
    <xdr:to>
      <xdr:col>3</xdr:col>
      <xdr:colOff>3175</xdr:colOff>
      <xdr:row>57</xdr:row>
      <xdr:rowOff>75844</xdr:rowOff>
    </xdr:to>
    <xdr:sp macro="" textlink="">
      <xdr:nvSpPr>
        <xdr:cNvPr id="129" name="フローチャート : 判断 128"/>
        <xdr:cNvSpPr/>
      </xdr:nvSpPr>
      <xdr:spPr>
        <a:xfrm>
          <a:off x="1968500" y="97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66971</xdr:rowOff>
    </xdr:from>
    <xdr:ext cx="534377" cy="259045"/>
    <xdr:sp macro="" textlink="">
      <xdr:nvSpPr>
        <xdr:cNvPr id="130" name="テキスト ボックス 129"/>
        <xdr:cNvSpPr txBox="1"/>
      </xdr:nvSpPr>
      <xdr:spPr>
        <a:xfrm>
          <a:off x="1752111" y="983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156642</xdr:rowOff>
    </xdr:from>
    <xdr:to>
      <xdr:col>1</xdr:col>
      <xdr:colOff>485775</xdr:colOff>
      <xdr:row>57</xdr:row>
      <xdr:rowOff>86792</xdr:rowOff>
    </xdr:to>
    <xdr:sp macro="" textlink="">
      <xdr:nvSpPr>
        <xdr:cNvPr id="131" name="フローチャート : 判断 130"/>
        <xdr:cNvSpPr/>
      </xdr:nvSpPr>
      <xdr:spPr>
        <a:xfrm>
          <a:off x="10795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77919</xdr:rowOff>
    </xdr:from>
    <xdr:ext cx="534377" cy="259045"/>
    <xdr:sp macro="" textlink="">
      <xdr:nvSpPr>
        <xdr:cNvPr id="132" name="テキスト ボックス 131"/>
        <xdr:cNvSpPr txBox="1"/>
      </xdr:nvSpPr>
      <xdr:spPr>
        <a:xfrm>
          <a:off x="863111" y="98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34493</xdr:rowOff>
    </xdr:from>
    <xdr:to>
      <xdr:col>6</xdr:col>
      <xdr:colOff>561975</xdr:colOff>
      <xdr:row>57</xdr:row>
      <xdr:rowOff>136093</xdr:rowOff>
    </xdr:to>
    <xdr:sp macro="" textlink="">
      <xdr:nvSpPr>
        <xdr:cNvPr id="138" name="円/楕円 137"/>
        <xdr:cNvSpPr/>
      </xdr:nvSpPr>
      <xdr:spPr>
        <a:xfrm>
          <a:off x="4584700" y="98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12920</xdr:rowOff>
    </xdr:from>
    <xdr:ext cx="534377" cy="259045"/>
    <xdr:sp macro="" textlink="">
      <xdr:nvSpPr>
        <xdr:cNvPr id="139" name="総務費該当値テキスト"/>
        <xdr:cNvSpPr txBox="1"/>
      </xdr:nvSpPr>
      <xdr:spPr>
        <a:xfrm>
          <a:off x="4686300" y="978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53,784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25489</xdr:rowOff>
    </xdr:from>
    <xdr:to>
      <xdr:col>5</xdr:col>
      <xdr:colOff>409575</xdr:colOff>
      <xdr:row>56</xdr:row>
      <xdr:rowOff>127089</xdr:rowOff>
    </xdr:to>
    <xdr:sp macro="" textlink="">
      <xdr:nvSpPr>
        <xdr:cNvPr id="140" name="円/楕円 139"/>
        <xdr:cNvSpPr/>
      </xdr:nvSpPr>
      <xdr:spPr>
        <a:xfrm>
          <a:off x="3746500" y="96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143616</xdr:rowOff>
    </xdr:from>
    <xdr:ext cx="534377" cy="259045"/>
    <xdr:sp macro="" textlink="">
      <xdr:nvSpPr>
        <xdr:cNvPr id="141" name="テキスト ボックス 140"/>
        <xdr:cNvSpPr txBox="1"/>
      </xdr:nvSpPr>
      <xdr:spPr>
        <a:xfrm>
          <a:off x="3530111" y="940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67,993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50241</xdr:rowOff>
    </xdr:from>
    <xdr:to>
      <xdr:col>4</xdr:col>
      <xdr:colOff>206375</xdr:colOff>
      <xdr:row>56</xdr:row>
      <xdr:rowOff>151841</xdr:rowOff>
    </xdr:to>
    <xdr:sp macro="" textlink="">
      <xdr:nvSpPr>
        <xdr:cNvPr id="142" name="円/楕円 141"/>
        <xdr:cNvSpPr/>
      </xdr:nvSpPr>
      <xdr:spPr>
        <a:xfrm>
          <a:off x="2857500" y="96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168368</xdr:rowOff>
    </xdr:from>
    <xdr:ext cx="534377" cy="259045"/>
    <xdr:sp macro="" textlink="">
      <xdr:nvSpPr>
        <xdr:cNvPr id="143" name="テキスト ボックス 142"/>
        <xdr:cNvSpPr txBox="1"/>
      </xdr:nvSpPr>
      <xdr:spPr>
        <a:xfrm>
          <a:off x="2641111" y="94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137630</xdr:rowOff>
    </xdr:from>
    <xdr:to>
      <xdr:col>3</xdr:col>
      <xdr:colOff>3175</xdr:colOff>
      <xdr:row>56</xdr:row>
      <xdr:rowOff>67780</xdr:rowOff>
    </xdr:to>
    <xdr:sp macro="" textlink="">
      <xdr:nvSpPr>
        <xdr:cNvPr id="144" name="円/楕円 143"/>
        <xdr:cNvSpPr/>
      </xdr:nvSpPr>
      <xdr:spPr>
        <a:xfrm>
          <a:off x="1968500" y="956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84307</xdr:rowOff>
    </xdr:from>
    <xdr:ext cx="534377" cy="259045"/>
    <xdr:sp macro="" textlink="">
      <xdr:nvSpPr>
        <xdr:cNvPr id="145" name="テキスト ボックス 144"/>
        <xdr:cNvSpPr txBox="1"/>
      </xdr:nvSpPr>
      <xdr:spPr>
        <a:xfrm>
          <a:off x="1752111" y="934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72,663</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24016</xdr:rowOff>
    </xdr:from>
    <xdr:to>
      <xdr:col>1</xdr:col>
      <xdr:colOff>485775</xdr:colOff>
      <xdr:row>51</xdr:row>
      <xdr:rowOff>125616</xdr:rowOff>
    </xdr:to>
    <xdr:sp macro="" textlink="">
      <xdr:nvSpPr>
        <xdr:cNvPr id="146" name="円/楕円 145"/>
        <xdr:cNvSpPr/>
      </xdr:nvSpPr>
      <xdr:spPr>
        <a:xfrm>
          <a:off x="1079500" y="87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142143</xdr:rowOff>
    </xdr:from>
    <xdr:ext cx="599010" cy="259045"/>
    <xdr:sp macro="" textlink="">
      <xdr:nvSpPr>
        <xdr:cNvPr id="147" name="テキスト ボックス 146"/>
        <xdr:cNvSpPr txBox="1"/>
      </xdr:nvSpPr>
      <xdr:spPr>
        <a:xfrm>
          <a:off x="830794" y="854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128765</xdr:rowOff>
    </xdr:from>
    <xdr:to>
      <xdr:col>6</xdr:col>
      <xdr:colOff>510540</xdr:colOff>
      <xdr:row>78</xdr:row>
      <xdr:rowOff>45771</xdr:rowOff>
    </xdr:to>
    <xdr:cxnSp macro="">
      <xdr:nvCxnSpPr>
        <xdr:cNvPr id="172" name="直線コネクタ 171"/>
        <xdr:cNvCxnSpPr/>
      </xdr:nvCxnSpPr>
      <xdr:spPr>
        <a:xfrm flipV="1">
          <a:off x="4633595" y="12130265"/>
          <a:ext cx="1270" cy="12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49598</xdr:rowOff>
    </xdr:from>
    <xdr:ext cx="599010" cy="259045"/>
    <xdr:sp macro="" textlink="">
      <xdr:nvSpPr>
        <xdr:cNvPr id="173" name="民生費最小値テキスト"/>
        <xdr:cNvSpPr txBox="1"/>
      </xdr:nvSpPr>
      <xdr:spPr>
        <a:xfrm>
          <a:off x="4686300" y="1342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133,396</a:t>
          </a:r>
          <a:endParaRPr kumimoji="1" lang="ja-JP" altLang="en-US" sz="1000" b="1">
            <a:latin typeface="ＭＳ Ｐゴシック"/>
          </a:endParaRPr>
        </a:p>
      </xdr:txBody>
    </xdr:sp>
    <xdr:clientData/>
  </xdr:oneCellAnchor>
  <xdr:twoCellAnchor>
    <xdr:from>
      <xdr:col>6</xdr:col>
      <xdr:colOff>422275</xdr:colOff>
      <xdr:row>78</xdr:row>
      <xdr:rowOff>45771</xdr:rowOff>
    </xdr:from>
    <xdr:to>
      <xdr:col>6</xdr:col>
      <xdr:colOff>600075</xdr:colOff>
      <xdr:row>78</xdr:row>
      <xdr:rowOff>45771</xdr:rowOff>
    </xdr:to>
    <xdr:cxnSp macro="">
      <xdr:nvCxnSpPr>
        <xdr:cNvPr id="174" name="直線コネクタ 173"/>
        <xdr:cNvCxnSpPr/>
      </xdr:nvCxnSpPr>
      <xdr:spPr>
        <a:xfrm>
          <a:off x="4546600" y="1341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75442</xdr:rowOff>
    </xdr:from>
    <xdr:ext cx="599010" cy="259045"/>
    <xdr:sp macro="" textlink="">
      <xdr:nvSpPr>
        <xdr:cNvPr id="175" name="民生費最大値テキスト"/>
        <xdr:cNvSpPr txBox="1"/>
      </xdr:nvSpPr>
      <xdr:spPr>
        <a:xfrm>
          <a:off x="4686300" y="1190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234,861</a:t>
          </a:r>
          <a:endParaRPr kumimoji="1" lang="ja-JP" altLang="en-US" sz="1000" b="1">
            <a:latin typeface="ＭＳ Ｐゴシック"/>
          </a:endParaRPr>
        </a:p>
      </xdr:txBody>
    </xdr:sp>
    <xdr:clientData/>
  </xdr:oneCellAnchor>
  <xdr:twoCellAnchor>
    <xdr:from>
      <xdr:col>6</xdr:col>
      <xdr:colOff>422275</xdr:colOff>
      <xdr:row>70</xdr:row>
      <xdr:rowOff>128765</xdr:rowOff>
    </xdr:from>
    <xdr:to>
      <xdr:col>6</xdr:col>
      <xdr:colOff>600075</xdr:colOff>
      <xdr:row>70</xdr:row>
      <xdr:rowOff>128765</xdr:rowOff>
    </xdr:to>
    <xdr:cxnSp macro="">
      <xdr:nvCxnSpPr>
        <xdr:cNvPr id="176" name="直線コネクタ 175"/>
        <xdr:cNvCxnSpPr/>
      </xdr:nvCxnSpPr>
      <xdr:spPr>
        <a:xfrm>
          <a:off x="4546600" y="121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73050</xdr:rowOff>
    </xdr:from>
    <xdr:to>
      <xdr:col>6</xdr:col>
      <xdr:colOff>511175</xdr:colOff>
      <xdr:row>77</xdr:row>
      <xdr:rowOff>89954</xdr:rowOff>
    </xdr:to>
    <xdr:cxnSp macro="">
      <xdr:nvCxnSpPr>
        <xdr:cNvPr id="177" name="直線コネクタ 176"/>
        <xdr:cNvCxnSpPr/>
      </xdr:nvCxnSpPr>
      <xdr:spPr>
        <a:xfrm flipV="1">
          <a:off x="3797300" y="13274700"/>
          <a:ext cx="838200" cy="1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93210</xdr:rowOff>
    </xdr:from>
    <xdr:ext cx="599010" cy="259045"/>
    <xdr:sp macro="" textlink="">
      <xdr:nvSpPr>
        <xdr:cNvPr id="178" name="民生費平均値テキスト"/>
        <xdr:cNvSpPr txBox="1"/>
      </xdr:nvSpPr>
      <xdr:spPr>
        <a:xfrm>
          <a:off x="4686300" y="127805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167,962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70333</xdr:rowOff>
    </xdr:from>
    <xdr:to>
      <xdr:col>6</xdr:col>
      <xdr:colOff>561975</xdr:colOff>
      <xdr:row>76</xdr:row>
      <xdr:rowOff>484</xdr:rowOff>
    </xdr:to>
    <xdr:sp macro="" textlink="">
      <xdr:nvSpPr>
        <xdr:cNvPr id="179" name="フローチャート : 判断 178"/>
        <xdr:cNvSpPr/>
      </xdr:nvSpPr>
      <xdr:spPr>
        <a:xfrm>
          <a:off x="4584700" y="129290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89954</xdr:rowOff>
    </xdr:from>
    <xdr:to>
      <xdr:col>5</xdr:col>
      <xdr:colOff>358775</xdr:colOff>
      <xdr:row>78</xdr:row>
      <xdr:rowOff>34734</xdr:rowOff>
    </xdr:to>
    <xdr:cxnSp macro="">
      <xdr:nvCxnSpPr>
        <xdr:cNvPr id="180" name="直線コネクタ 179"/>
        <xdr:cNvCxnSpPr/>
      </xdr:nvCxnSpPr>
      <xdr:spPr>
        <a:xfrm flipV="1">
          <a:off x="2908300" y="13291604"/>
          <a:ext cx="889000" cy="1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99276</xdr:rowOff>
    </xdr:from>
    <xdr:to>
      <xdr:col>5</xdr:col>
      <xdr:colOff>409575</xdr:colOff>
      <xdr:row>78</xdr:row>
      <xdr:rowOff>29426</xdr:rowOff>
    </xdr:to>
    <xdr:sp macro="" textlink="">
      <xdr:nvSpPr>
        <xdr:cNvPr id="181" name="フローチャート : 判断 180"/>
        <xdr:cNvSpPr/>
      </xdr:nvSpPr>
      <xdr:spPr>
        <a:xfrm>
          <a:off x="3746500" y="13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20553</xdr:rowOff>
    </xdr:from>
    <xdr:ext cx="599010" cy="259045"/>
    <xdr:sp macro="" textlink="">
      <xdr:nvSpPr>
        <xdr:cNvPr id="182" name="テキスト ボックス 181"/>
        <xdr:cNvSpPr txBox="1"/>
      </xdr:nvSpPr>
      <xdr:spPr>
        <a:xfrm>
          <a:off x="3497794" y="1339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138,683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34734</xdr:rowOff>
    </xdr:from>
    <xdr:to>
      <xdr:col>4</xdr:col>
      <xdr:colOff>155575</xdr:colOff>
      <xdr:row>78</xdr:row>
      <xdr:rowOff>140475</xdr:rowOff>
    </xdr:to>
    <xdr:cxnSp macro="">
      <xdr:nvCxnSpPr>
        <xdr:cNvPr id="183" name="直線コネクタ 182"/>
        <xdr:cNvCxnSpPr/>
      </xdr:nvCxnSpPr>
      <xdr:spPr>
        <a:xfrm flipV="1">
          <a:off x="2019300" y="13407834"/>
          <a:ext cx="889000" cy="1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128321</xdr:rowOff>
    </xdr:from>
    <xdr:to>
      <xdr:col>4</xdr:col>
      <xdr:colOff>206375</xdr:colOff>
      <xdr:row>79</xdr:row>
      <xdr:rowOff>58471</xdr:rowOff>
    </xdr:to>
    <xdr:sp macro="" textlink="">
      <xdr:nvSpPr>
        <xdr:cNvPr id="184" name="フローチャート : 判断 183"/>
        <xdr:cNvSpPr/>
      </xdr:nvSpPr>
      <xdr:spPr>
        <a:xfrm>
          <a:off x="2857500" y="1350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49598</xdr:rowOff>
    </xdr:from>
    <xdr:ext cx="599010" cy="259045"/>
    <xdr:sp macro="" textlink="">
      <xdr:nvSpPr>
        <xdr:cNvPr id="185" name="テキスト ボックス 184"/>
        <xdr:cNvSpPr txBox="1"/>
      </xdr:nvSpPr>
      <xdr:spPr>
        <a:xfrm>
          <a:off x="2608794" y="1359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122,896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110401</xdr:rowOff>
    </xdr:from>
    <xdr:to>
      <xdr:col>2</xdr:col>
      <xdr:colOff>638175</xdr:colOff>
      <xdr:row>78</xdr:row>
      <xdr:rowOff>140475</xdr:rowOff>
    </xdr:to>
    <xdr:cxnSp macro="">
      <xdr:nvCxnSpPr>
        <xdr:cNvPr id="186" name="直線コネクタ 185"/>
        <xdr:cNvCxnSpPr/>
      </xdr:nvCxnSpPr>
      <xdr:spPr>
        <a:xfrm>
          <a:off x="1130300" y="13483501"/>
          <a:ext cx="889000" cy="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79</xdr:row>
      <xdr:rowOff>52388</xdr:rowOff>
    </xdr:from>
    <xdr:to>
      <xdr:col>3</xdr:col>
      <xdr:colOff>3175</xdr:colOff>
      <xdr:row>79</xdr:row>
      <xdr:rowOff>153988</xdr:rowOff>
    </xdr:to>
    <xdr:sp macro="" textlink="">
      <xdr:nvSpPr>
        <xdr:cNvPr id="187" name="フローチャート : 判断 186"/>
        <xdr:cNvSpPr/>
      </xdr:nvSpPr>
      <xdr:spPr>
        <a:xfrm>
          <a:off x="1968500" y="1359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145115</xdr:rowOff>
    </xdr:from>
    <xdr:ext cx="599010" cy="259045"/>
    <xdr:sp macro="" textlink="">
      <xdr:nvSpPr>
        <xdr:cNvPr id="188" name="テキスト ボックス 187"/>
        <xdr:cNvSpPr txBox="1"/>
      </xdr:nvSpPr>
      <xdr:spPr>
        <a:xfrm>
          <a:off x="1719794" y="1368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115,375</a:t>
          </a:r>
          <a:endParaRPr kumimoji="1" lang="ja-JP" altLang="en-US" sz="1000" b="1">
            <a:solidFill>
              <a:srgbClr val="000080"/>
            </a:solidFill>
            <a:latin typeface="ＭＳ Ｐゴシック"/>
          </a:endParaRPr>
        </a:p>
      </xdr:txBody>
    </xdr:sp>
    <xdr:clientData/>
  </xdr:oneCellAnchor>
  <xdr:twoCellAnchor>
    <xdr:from>
      <xdr:col>1</xdr:col>
      <xdr:colOff>384175</xdr:colOff>
      <xdr:row>79</xdr:row>
      <xdr:rowOff>57734</xdr:rowOff>
    </xdr:from>
    <xdr:to>
      <xdr:col>1</xdr:col>
      <xdr:colOff>485775</xdr:colOff>
      <xdr:row>79</xdr:row>
      <xdr:rowOff>159334</xdr:rowOff>
    </xdr:to>
    <xdr:sp macro="" textlink="">
      <xdr:nvSpPr>
        <xdr:cNvPr id="189" name="フローチャート : 判断 188"/>
        <xdr:cNvSpPr/>
      </xdr:nvSpPr>
      <xdr:spPr>
        <a:xfrm>
          <a:off x="1079500" y="136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150461</xdr:rowOff>
    </xdr:from>
    <xdr:ext cx="599010" cy="259045"/>
    <xdr:sp macro="" textlink="">
      <xdr:nvSpPr>
        <xdr:cNvPr id="190" name="テキスト ボックス 189"/>
        <xdr:cNvSpPr txBox="1"/>
      </xdr:nvSpPr>
      <xdr:spPr>
        <a:xfrm>
          <a:off x="830794" y="1369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114,954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22250</xdr:rowOff>
    </xdr:from>
    <xdr:to>
      <xdr:col>6</xdr:col>
      <xdr:colOff>561975</xdr:colOff>
      <xdr:row>77</xdr:row>
      <xdr:rowOff>123850</xdr:rowOff>
    </xdr:to>
    <xdr:sp macro="" textlink="">
      <xdr:nvSpPr>
        <xdr:cNvPr id="196" name="円/楕円 195"/>
        <xdr:cNvSpPr/>
      </xdr:nvSpPr>
      <xdr:spPr>
        <a:xfrm>
          <a:off x="4584700" y="132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677</xdr:rowOff>
    </xdr:from>
    <xdr:ext cx="599010" cy="259045"/>
    <xdr:sp macro="" textlink="">
      <xdr:nvSpPr>
        <xdr:cNvPr id="197" name="民生費該当値テキスト"/>
        <xdr:cNvSpPr txBox="1"/>
      </xdr:nvSpPr>
      <xdr:spPr>
        <a:xfrm>
          <a:off x="4686300" y="1320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144,748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39154</xdr:rowOff>
    </xdr:from>
    <xdr:to>
      <xdr:col>5</xdr:col>
      <xdr:colOff>409575</xdr:colOff>
      <xdr:row>77</xdr:row>
      <xdr:rowOff>140754</xdr:rowOff>
    </xdr:to>
    <xdr:sp macro="" textlink="">
      <xdr:nvSpPr>
        <xdr:cNvPr id="198" name="円/楕円 197"/>
        <xdr:cNvSpPr/>
      </xdr:nvSpPr>
      <xdr:spPr>
        <a:xfrm>
          <a:off x="3746500" y="132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157281</xdr:rowOff>
    </xdr:from>
    <xdr:ext cx="599010" cy="259045"/>
    <xdr:sp macro="" textlink="">
      <xdr:nvSpPr>
        <xdr:cNvPr id="199" name="テキスト ボックス 198"/>
        <xdr:cNvSpPr txBox="1"/>
      </xdr:nvSpPr>
      <xdr:spPr>
        <a:xfrm>
          <a:off x="3497794" y="1301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155384</xdr:rowOff>
    </xdr:from>
    <xdr:to>
      <xdr:col>4</xdr:col>
      <xdr:colOff>206375</xdr:colOff>
      <xdr:row>78</xdr:row>
      <xdr:rowOff>85534</xdr:rowOff>
    </xdr:to>
    <xdr:sp macro="" textlink="">
      <xdr:nvSpPr>
        <xdr:cNvPr id="200" name="円/楕円 199"/>
        <xdr:cNvSpPr/>
      </xdr:nvSpPr>
      <xdr:spPr>
        <a:xfrm>
          <a:off x="2857500" y="1335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102061</xdr:rowOff>
    </xdr:from>
    <xdr:ext cx="599010" cy="259045"/>
    <xdr:sp macro="" textlink="">
      <xdr:nvSpPr>
        <xdr:cNvPr id="201" name="テキスト ボックス 200"/>
        <xdr:cNvSpPr txBox="1"/>
      </xdr:nvSpPr>
      <xdr:spPr>
        <a:xfrm>
          <a:off x="2608794"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134,265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89675</xdr:rowOff>
    </xdr:from>
    <xdr:to>
      <xdr:col>3</xdr:col>
      <xdr:colOff>3175</xdr:colOff>
      <xdr:row>79</xdr:row>
      <xdr:rowOff>19825</xdr:rowOff>
    </xdr:to>
    <xdr:sp macro="" textlink="">
      <xdr:nvSpPr>
        <xdr:cNvPr id="202" name="円/楕円 201"/>
        <xdr:cNvSpPr/>
      </xdr:nvSpPr>
      <xdr:spPr>
        <a:xfrm>
          <a:off x="1968500" y="134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36352</xdr:rowOff>
    </xdr:from>
    <xdr:ext cx="599010" cy="259045"/>
    <xdr:sp macro="" textlink="">
      <xdr:nvSpPr>
        <xdr:cNvPr id="203" name="テキスト ボックス 202"/>
        <xdr:cNvSpPr txBox="1"/>
      </xdr:nvSpPr>
      <xdr:spPr>
        <a:xfrm>
          <a:off x="1719794" y="1323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59601</xdr:rowOff>
    </xdr:from>
    <xdr:to>
      <xdr:col>1</xdr:col>
      <xdr:colOff>485775</xdr:colOff>
      <xdr:row>78</xdr:row>
      <xdr:rowOff>161201</xdr:rowOff>
    </xdr:to>
    <xdr:sp macro="" textlink="">
      <xdr:nvSpPr>
        <xdr:cNvPr id="204" name="円/楕円 203"/>
        <xdr:cNvSpPr/>
      </xdr:nvSpPr>
      <xdr:spPr>
        <a:xfrm>
          <a:off x="1079500" y="134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6278</xdr:rowOff>
    </xdr:from>
    <xdr:ext cx="599010" cy="259045"/>
    <xdr:sp macro="" textlink="">
      <xdr:nvSpPr>
        <xdr:cNvPr id="205" name="テキスト ボックス 204"/>
        <xdr:cNvSpPr txBox="1"/>
      </xdr:nvSpPr>
      <xdr:spPr>
        <a:xfrm>
          <a:off x="830794" y="1320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10215</xdr:rowOff>
    </xdr:from>
    <xdr:to>
      <xdr:col>6</xdr:col>
      <xdr:colOff>510540</xdr:colOff>
      <xdr:row>98</xdr:row>
      <xdr:rowOff>44079</xdr:rowOff>
    </xdr:to>
    <xdr:cxnSp macro="">
      <xdr:nvCxnSpPr>
        <xdr:cNvPr id="232" name="直線コネクタ 231"/>
        <xdr:cNvCxnSpPr/>
      </xdr:nvCxnSpPr>
      <xdr:spPr>
        <a:xfrm flipV="1">
          <a:off x="4633595" y="15612165"/>
          <a:ext cx="1270" cy="123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47906</xdr:rowOff>
    </xdr:from>
    <xdr:ext cx="534377" cy="259045"/>
    <xdr:sp macro="" textlink="">
      <xdr:nvSpPr>
        <xdr:cNvPr id="233" name="衛生費最小値テキスト"/>
        <xdr:cNvSpPr txBox="1"/>
      </xdr:nvSpPr>
      <xdr:spPr>
        <a:xfrm>
          <a:off x="4686300" y="168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16,928</a:t>
          </a:r>
          <a:endParaRPr kumimoji="1" lang="ja-JP" altLang="en-US" sz="1000" b="1">
            <a:latin typeface="ＭＳ Ｐゴシック"/>
          </a:endParaRPr>
        </a:p>
      </xdr:txBody>
    </xdr:sp>
    <xdr:clientData/>
  </xdr:oneCellAnchor>
  <xdr:twoCellAnchor>
    <xdr:from>
      <xdr:col>6</xdr:col>
      <xdr:colOff>422275</xdr:colOff>
      <xdr:row>98</xdr:row>
      <xdr:rowOff>44079</xdr:rowOff>
    </xdr:from>
    <xdr:to>
      <xdr:col>6</xdr:col>
      <xdr:colOff>600075</xdr:colOff>
      <xdr:row>98</xdr:row>
      <xdr:rowOff>44079</xdr:rowOff>
    </xdr:to>
    <xdr:cxnSp macro="">
      <xdr:nvCxnSpPr>
        <xdr:cNvPr id="234" name="直線コネクタ 233"/>
        <xdr:cNvCxnSpPr/>
      </xdr:nvCxnSpPr>
      <xdr:spPr>
        <a:xfrm>
          <a:off x="4546600" y="1684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128342</xdr:rowOff>
    </xdr:from>
    <xdr:ext cx="534377" cy="259045"/>
    <xdr:sp macro="" textlink="">
      <xdr:nvSpPr>
        <xdr:cNvPr id="235" name="衛生費最大値テキスト"/>
        <xdr:cNvSpPr txBox="1"/>
      </xdr:nvSpPr>
      <xdr:spPr>
        <a:xfrm>
          <a:off x="4686300" y="153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54,715</a:t>
          </a:r>
          <a:endParaRPr kumimoji="1" lang="ja-JP" altLang="en-US" sz="1000" b="1">
            <a:latin typeface="ＭＳ Ｐゴシック"/>
          </a:endParaRPr>
        </a:p>
      </xdr:txBody>
    </xdr:sp>
    <xdr:clientData/>
  </xdr:oneCellAnchor>
  <xdr:twoCellAnchor>
    <xdr:from>
      <xdr:col>6</xdr:col>
      <xdr:colOff>422275</xdr:colOff>
      <xdr:row>91</xdr:row>
      <xdr:rowOff>10215</xdr:rowOff>
    </xdr:from>
    <xdr:to>
      <xdr:col>6</xdr:col>
      <xdr:colOff>600075</xdr:colOff>
      <xdr:row>91</xdr:row>
      <xdr:rowOff>10215</xdr:rowOff>
    </xdr:to>
    <xdr:cxnSp macro="">
      <xdr:nvCxnSpPr>
        <xdr:cNvPr id="236" name="直線コネクタ 235"/>
        <xdr:cNvCxnSpPr/>
      </xdr:nvCxnSpPr>
      <xdr:spPr>
        <a:xfrm>
          <a:off x="4546600" y="1561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15701</xdr:rowOff>
    </xdr:from>
    <xdr:to>
      <xdr:col>6</xdr:col>
      <xdr:colOff>511175</xdr:colOff>
      <xdr:row>93</xdr:row>
      <xdr:rowOff>123960</xdr:rowOff>
    </xdr:to>
    <xdr:cxnSp macro="">
      <xdr:nvCxnSpPr>
        <xdr:cNvPr id="237" name="直線コネクタ 236"/>
        <xdr:cNvCxnSpPr/>
      </xdr:nvCxnSpPr>
      <xdr:spPr>
        <a:xfrm>
          <a:off x="3797300" y="15960551"/>
          <a:ext cx="838200" cy="10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76635</xdr:rowOff>
    </xdr:from>
    <xdr:ext cx="534377" cy="259045"/>
    <xdr:sp macro="" textlink="">
      <xdr:nvSpPr>
        <xdr:cNvPr id="238" name="衛生費平均値テキスト"/>
        <xdr:cNvSpPr txBox="1"/>
      </xdr:nvSpPr>
      <xdr:spPr>
        <a:xfrm>
          <a:off x="4686300" y="16192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34,715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98208</xdr:rowOff>
    </xdr:from>
    <xdr:to>
      <xdr:col>6</xdr:col>
      <xdr:colOff>561975</xdr:colOff>
      <xdr:row>95</xdr:row>
      <xdr:rowOff>28358</xdr:rowOff>
    </xdr:to>
    <xdr:sp macro="" textlink="">
      <xdr:nvSpPr>
        <xdr:cNvPr id="239" name="フローチャート : 判断 238"/>
        <xdr:cNvSpPr/>
      </xdr:nvSpPr>
      <xdr:spPr>
        <a:xfrm>
          <a:off x="4584700" y="162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15701</xdr:rowOff>
    </xdr:from>
    <xdr:to>
      <xdr:col>5</xdr:col>
      <xdr:colOff>358775</xdr:colOff>
      <xdr:row>93</xdr:row>
      <xdr:rowOff>81080</xdr:rowOff>
    </xdr:to>
    <xdr:cxnSp macro="">
      <xdr:nvCxnSpPr>
        <xdr:cNvPr id="240" name="直線コネクタ 239"/>
        <xdr:cNvCxnSpPr/>
      </xdr:nvCxnSpPr>
      <xdr:spPr>
        <a:xfrm flipV="1">
          <a:off x="2908300" y="15960551"/>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81716</xdr:rowOff>
    </xdr:from>
    <xdr:to>
      <xdr:col>5</xdr:col>
      <xdr:colOff>409575</xdr:colOff>
      <xdr:row>94</xdr:row>
      <xdr:rowOff>11866</xdr:rowOff>
    </xdr:to>
    <xdr:sp macro="" textlink="">
      <xdr:nvSpPr>
        <xdr:cNvPr id="241" name="フローチャート : 判断 240"/>
        <xdr:cNvSpPr/>
      </xdr:nvSpPr>
      <xdr:spPr>
        <a:xfrm>
          <a:off x="3746500" y="1602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2993</xdr:rowOff>
    </xdr:from>
    <xdr:ext cx="534377" cy="259045"/>
    <xdr:sp macro="" textlink="">
      <xdr:nvSpPr>
        <xdr:cNvPr id="242" name="テキスト ボックス 241"/>
        <xdr:cNvSpPr txBox="1"/>
      </xdr:nvSpPr>
      <xdr:spPr>
        <a:xfrm>
          <a:off x="3530111" y="161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40,470</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45484</xdr:rowOff>
    </xdr:from>
    <xdr:to>
      <xdr:col>4</xdr:col>
      <xdr:colOff>155575</xdr:colOff>
      <xdr:row>93</xdr:row>
      <xdr:rowOff>81080</xdr:rowOff>
    </xdr:to>
    <xdr:cxnSp macro="">
      <xdr:nvCxnSpPr>
        <xdr:cNvPr id="243" name="直線コネクタ 242"/>
        <xdr:cNvCxnSpPr/>
      </xdr:nvCxnSpPr>
      <xdr:spPr>
        <a:xfrm>
          <a:off x="2019300" y="15990334"/>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17805</xdr:rowOff>
    </xdr:from>
    <xdr:to>
      <xdr:col>4</xdr:col>
      <xdr:colOff>206375</xdr:colOff>
      <xdr:row>94</xdr:row>
      <xdr:rowOff>119405</xdr:rowOff>
    </xdr:to>
    <xdr:sp macro="" textlink="">
      <xdr:nvSpPr>
        <xdr:cNvPr id="244" name="フローチャート : 判断 243"/>
        <xdr:cNvSpPr/>
      </xdr:nvSpPr>
      <xdr:spPr>
        <a:xfrm>
          <a:off x="2857500" y="1613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110532</xdr:rowOff>
    </xdr:from>
    <xdr:ext cx="534377" cy="259045"/>
    <xdr:sp macro="" textlink="">
      <xdr:nvSpPr>
        <xdr:cNvPr id="245" name="テキスト ボックス 244"/>
        <xdr:cNvSpPr txBox="1"/>
      </xdr:nvSpPr>
      <xdr:spPr>
        <a:xfrm>
          <a:off x="2641111" y="1622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37,177</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45484</xdr:rowOff>
    </xdr:from>
    <xdr:to>
      <xdr:col>2</xdr:col>
      <xdr:colOff>638175</xdr:colOff>
      <xdr:row>93</xdr:row>
      <xdr:rowOff>59951</xdr:rowOff>
    </xdr:to>
    <xdr:cxnSp macro="">
      <xdr:nvCxnSpPr>
        <xdr:cNvPr id="246" name="直線コネクタ 245"/>
        <xdr:cNvCxnSpPr/>
      </xdr:nvCxnSpPr>
      <xdr:spPr>
        <a:xfrm flipV="1">
          <a:off x="1130300" y="15990334"/>
          <a:ext cx="8890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70613</xdr:rowOff>
    </xdr:from>
    <xdr:to>
      <xdr:col>3</xdr:col>
      <xdr:colOff>3175</xdr:colOff>
      <xdr:row>95</xdr:row>
      <xdr:rowOff>763</xdr:rowOff>
    </xdr:to>
    <xdr:sp macro="" textlink="">
      <xdr:nvSpPr>
        <xdr:cNvPr id="247" name="フローチャート : 判断 246"/>
        <xdr:cNvSpPr/>
      </xdr:nvSpPr>
      <xdr:spPr>
        <a:xfrm>
          <a:off x="1968500" y="1618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163340</xdr:rowOff>
    </xdr:from>
    <xdr:ext cx="534377" cy="259045"/>
    <xdr:sp macro="" textlink="">
      <xdr:nvSpPr>
        <xdr:cNvPr id="248" name="テキスト ボックス 247"/>
        <xdr:cNvSpPr txBox="1"/>
      </xdr:nvSpPr>
      <xdr:spPr>
        <a:xfrm>
          <a:off x="1752111" y="162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2195</xdr:rowOff>
    </xdr:from>
    <xdr:to>
      <xdr:col>1</xdr:col>
      <xdr:colOff>485775</xdr:colOff>
      <xdr:row>94</xdr:row>
      <xdr:rowOff>103795</xdr:rowOff>
    </xdr:to>
    <xdr:sp macro="" textlink="">
      <xdr:nvSpPr>
        <xdr:cNvPr id="249" name="フローチャート : 判断 248"/>
        <xdr:cNvSpPr/>
      </xdr:nvSpPr>
      <xdr:spPr>
        <a:xfrm>
          <a:off x="1079500" y="1611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94922</xdr:rowOff>
    </xdr:from>
    <xdr:ext cx="534377" cy="259045"/>
    <xdr:sp macro="" textlink="">
      <xdr:nvSpPr>
        <xdr:cNvPr id="250" name="テキスト ボックス 249"/>
        <xdr:cNvSpPr txBox="1"/>
      </xdr:nvSpPr>
      <xdr:spPr>
        <a:xfrm>
          <a:off x="863111" y="1621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73160</xdr:rowOff>
    </xdr:from>
    <xdr:to>
      <xdr:col>6</xdr:col>
      <xdr:colOff>561975</xdr:colOff>
      <xdr:row>94</xdr:row>
      <xdr:rowOff>3310</xdr:rowOff>
    </xdr:to>
    <xdr:sp macro="" textlink="">
      <xdr:nvSpPr>
        <xdr:cNvPr id="256" name="円/楕円 255"/>
        <xdr:cNvSpPr/>
      </xdr:nvSpPr>
      <xdr:spPr>
        <a:xfrm>
          <a:off x="4584700" y="1601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96037</xdr:rowOff>
    </xdr:from>
    <xdr:ext cx="534377" cy="259045"/>
    <xdr:sp macro="" textlink="">
      <xdr:nvSpPr>
        <xdr:cNvPr id="257" name="衛生費該当値テキスト"/>
        <xdr:cNvSpPr txBox="1"/>
      </xdr:nvSpPr>
      <xdr:spPr>
        <a:xfrm>
          <a:off x="4686300" y="1586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40,732</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136351</xdr:rowOff>
    </xdr:from>
    <xdr:to>
      <xdr:col>5</xdr:col>
      <xdr:colOff>409575</xdr:colOff>
      <xdr:row>93</xdr:row>
      <xdr:rowOff>66501</xdr:rowOff>
    </xdr:to>
    <xdr:sp macro="" textlink="">
      <xdr:nvSpPr>
        <xdr:cNvPr id="258" name="円/楕円 257"/>
        <xdr:cNvSpPr/>
      </xdr:nvSpPr>
      <xdr:spPr>
        <a:xfrm>
          <a:off x="3746500" y="1590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83028</xdr:rowOff>
    </xdr:from>
    <xdr:ext cx="534377" cy="259045"/>
    <xdr:sp macro="" textlink="">
      <xdr:nvSpPr>
        <xdr:cNvPr id="259" name="テキスト ボックス 258"/>
        <xdr:cNvSpPr txBox="1"/>
      </xdr:nvSpPr>
      <xdr:spPr>
        <a:xfrm>
          <a:off x="3530111" y="1568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44,047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30280</xdr:rowOff>
    </xdr:from>
    <xdr:to>
      <xdr:col>4</xdr:col>
      <xdr:colOff>206375</xdr:colOff>
      <xdr:row>93</xdr:row>
      <xdr:rowOff>131880</xdr:rowOff>
    </xdr:to>
    <xdr:sp macro="" textlink="">
      <xdr:nvSpPr>
        <xdr:cNvPr id="260" name="円/楕円 259"/>
        <xdr:cNvSpPr/>
      </xdr:nvSpPr>
      <xdr:spPr>
        <a:xfrm>
          <a:off x="2857500" y="159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148407</xdr:rowOff>
    </xdr:from>
    <xdr:ext cx="534377" cy="259045"/>
    <xdr:sp macro="" textlink="">
      <xdr:nvSpPr>
        <xdr:cNvPr id="261" name="テキスト ボックス 260"/>
        <xdr:cNvSpPr txBox="1"/>
      </xdr:nvSpPr>
      <xdr:spPr>
        <a:xfrm>
          <a:off x="2641111" y="1575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42,045</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166134</xdr:rowOff>
    </xdr:from>
    <xdr:to>
      <xdr:col>3</xdr:col>
      <xdr:colOff>3175</xdr:colOff>
      <xdr:row>93</xdr:row>
      <xdr:rowOff>96284</xdr:rowOff>
    </xdr:to>
    <xdr:sp macro="" textlink="">
      <xdr:nvSpPr>
        <xdr:cNvPr id="262" name="円/楕円 261"/>
        <xdr:cNvSpPr/>
      </xdr:nvSpPr>
      <xdr:spPr>
        <a:xfrm>
          <a:off x="1968500" y="1593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112811</xdr:rowOff>
    </xdr:from>
    <xdr:ext cx="534377" cy="259045"/>
    <xdr:sp macro="" textlink="">
      <xdr:nvSpPr>
        <xdr:cNvPr id="263" name="テキスト ボックス 262"/>
        <xdr:cNvSpPr txBox="1"/>
      </xdr:nvSpPr>
      <xdr:spPr>
        <a:xfrm>
          <a:off x="1752111" y="1571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43,135</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9151</xdr:rowOff>
    </xdr:from>
    <xdr:to>
      <xdr:col>1</xdr:col>
      <xdr:colOff>485775</xdr:colOff>
      <xdr:row>93</xdr:row>
      <xdr:rowOff>110751</xdr:rowOff>
    </xdr:to>
    <xdr:sp macro="" textlink="">
      <xdr:nvSpPr>
        <xdr:cNvPr id="264" name="円/楕円 263"/>
        <xdr:cNvSpPr/>
      </xdr:nvSpPr>
      <xdr:spPr>
        <a:xfrm>
          <a:off x="1079500" y="1595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127278</xdr:rowOff>
    </xdr:from>
    <xdr:ext cx="534377" cy="259045"/>
    <xdr:sp macro="" textlink="">
      <xdr:nvSpPr>
        <xdr:cNvPr id="265" name="テキスト ボックス 264"/>
        <xdr:cNvSpPr txBox="1"/>
      </xdr:nvSpPr>
      <xdr:spPr>
        <a:xfrm>
          <a:off x="863111" y="157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55626</xdr:rowOff>
    </xdr:from>
    <xdr:to>
      <xdr:col>15</xdr:col>
      <xdr:colOff>180340</xdr:colOff>
      <xdr:row>39</xdr:row>
      <xdr:rowOff>30480</xdr:rowOff>
    </xdr:to>
    <xdr:cxnSp macro="">
      <xdr:nvCxnSpPr>
        <xdr:cNvPr id="289" name="直線コネクタ 288"/>
        <xdr:cNvCxnSpPr/>
      </xdr:nvCxnSpPr>
      <xdr:spPr>
        <a:xfrm flipV="1">
          <a:off x="10475595" y="5370576"/>
          <a:ext cx="127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34307</xdr:rowOff>
    </xdr:from>
    <xdr:ext cx="378565" cy="259045"/>
    <xdr:sp macro="" textlink="">
      <xdr:nvSpPr>
        <xdr:cNvPr id="290"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15</xdr:col>
      <xdr:colOff>92075</xdr:colOff>
      <xdr:row>39</xdr:row>
      <xdr:rowOff>30480</xdr:rowOff>
    </xdr:from>
    <xdr:to>
      <xdr:col>15</xdr:col>
      <xdr:colOff>269875</xdr:colOff>
      <xdr:row>39</xdr:row>
      <xdr:rowOff>30480</xdr:rowOff>
    </xdr:to>
    <xdr:cxnSp macro="">
      <xdr:nvCxnSpPr>
        <xdr:cNvPr id="291" name="直線コネクタ 290"/>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2303</xdr:rowOff>
    </xdr:from>
    <xdr:ext cx="534377" cy="259045"/>
    <xdr:sp macro="" textlink="">
      <xdr:nvSpPr>
        <xdr:cNvPr id="292" name="労働費最大値テキスト"/>
        <xdr:cNvSpPr txBox="1"/>
      </xdr:nvSpPr>
      <xdr:spPr>
        <a:xfrm>
          <a:off x="10528300" y="514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10,712</a:t>
          </a:r>
          <a:endParaRPr kumimoji="1" lang="ja-JP" altLang="en-US" sz="1000" b="1">
            <a:latin typeface="ＭＳ Ｐゴシック"/>
          </a:endParaRPr>
        </a:p>
      </xdr:txBody>
    </xdr:sp>
    <xdr:clientData/>
  </xdr:oneCellAnchor>
  <xdr:twoCellAnchor>
    <xdr:from>
      <xdr:col>15</xdr:col>
      <xdr:colOff>92075</xdr:colOff>
      <xdr:row>31</xdr:row>
      <xdr:rowOff>55626</xdr:rowOff>
    </xdr:from>
    <xdr:to>
      <xdr:col>15</xdr:col>
      <xdr:colOff>269875</xdr:colOff>
      <xdr:row>31</xdr:row>
      <xdr:rowOff>55626</xdr:rowOff>
    </xdr:to>
    <xdr:cxnSp macro="">
      <xdr:nvCxnSpPr>
        <xdr:cNvPr id="293" name="直線コネクタ 292"/>
        <xdr:cNvCxnSpPr/>
      </xdr:nvCxnSpPr>
      <xdr:spPr>
        <a:xfrm>
          <a:off x="10388600" y="537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109855</xdr:rowOff>
    </xdr:from>
    <xdr:to>
      <xdr:col>15</xdr:col>
      <xdr:colOff>180975</xdr:colOff>
      <xdr:row>38</xdr:row>
      <xdr:rowOff>131953</xdr:rowOff>
    </xdr:to>
    <xdr:cxnSp macro="">
      <xdr:nvCxnSpPr>
        <xdr:cNvPr id="294" name="直線コネクタ 293"/>
        <xdr:cNvCxnSpPr/>
      </xdr:nvCxnSpPr>
      <xdr:spPr>
        <a:xfrm>
          <a:off x="9639300" y="6624955"/>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4970</xdr:rowOff>
    </xdr:from>
    <xdr:ext cx="469744" cy="259045"/>
    <xdr:sp macro="" textlink="">
      <xdr:nvSpPr>
        <xdr:cNvPr id="295" name="労働費平均値テキスト"/>
        <xdr:cNvSpPr txBox="1"/>
      </xdr:nvSpPr>
      <xdr:spPr>
        <a:xfrm>
          <a:off x="10528300" y="63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153543</xdr:rowOff>
    </xdr:from>
    <xdr:to>
      <xdr:col>15</xdr:col>
      <xdr:colOff>231775</xdr:colOff>
      <xdr:row>38</xdr:row>
      <xdr:rowOff>83693</xdr:rowOff>
    </xdr:to>
    <xdr:sp macro="" textlink="">
      <xdr:nvSpPr>
        <xdr:cNvPr id="296" name="フローチャート : 判断 295"/>
        <xdr:cNvSpPr/>
      </xdr:nvSpPr>
      <xdr:spPr>
        <a:xfrm>
          <a:off x="104267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155829</xdr:rowOff>
    </xdr:from>
    <xdr:to>
      <xdr:col>14</xdr:col>
      <xdr:colOff>28575</xdr:colOff>
      <xdr:row>38</xdr:row>
      <xdr:rowOff>109855</xdr:rowOff>
    </xdr:to>
    <xdr:cxnSp macro="">
      <xdr:nvCxnSpPr>
        <xdr:cNvPr id="297" name="直線コネクタ 296"/>
        <xdr:cNvCxnSpPr/>
      </xdr:nvCxnSpPr>
      <xdr:spPr>
        <a:xfrm>
          <a:off x="8750300" y="6499479"/>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83566</xdr:rowOff>
    </xdr:from>
    <xdr:to>
      <xdr:col>14</xdr:col>
      <xdr:colOff>79375</xdr:colOff>
      <xdr:row>38</xdr:row>
      <xdr:rowOff>13715</xdr:rowOff>
    </xdr:to>
    <xdr:sp macro="" textlink="">
      <xdr:nvSpPr>
        <xdr:cNvPr id="298" name="フローチャート : 判断 297"/>
        <xdr:cNvSpPr/>
      </xdr:nvSpPr>
      <xdr:spPr>
        <a:xfrm>
          <a:off x="9588500" y="64272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30243</xdr:rowOff>
    </xdr:from>
    <xdr:ext cx="469744" cy="259045"/>
    <xdr:sp macro="" textlink="">
      <xdr:nvSpPr>
        <xdr:cNvPr id="299" name="テキスト ボックス 298"/>
        <xdr:cNvSpPr txBox="1"/>
      </xdr:nvSpPr>
      <xdr:spPr>
        <a:xfrm>
          <a:off x="9404427" y="620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53975</xdr:rowOff>
    </xdr:from>
    <xdr:to>
      <xdr:col>12</xdr:col>
      <xdr:colOff>511175</xdr:colOff>
      <xdr:row>37</xdr:row>
      <xdr:rowOff>155829</xdr:rowOff>
    </xdr:to>
    <xdr:cxnSp macro="">
      <xdr:nvCxnSpPr>
        <xdr:cNvPr id="300" name="直線コネクタ 299"/>
        <xdr:cNvCxnSpPr/>
      </xdr:nvCxnSpPr>
      <xdr:spPr>
        <a:xfrm>
          <a:off x="7861300" y="6397625"/>
          <a:ext cx="889000" cy="10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74041</xdr:rowOff>
    </xdr:from>
    <xdr:to>
      <xdr:col>12</xdr:col>
      <xdr:colOff>561975</xdr:colOff>
      <xdr:row>38</xdr:row>
      <xdr:rowOff>4190</xdr:rowOff>
    </xdr:to>
    <xdr:sp macro="" textlink="">
      <xdr:nvSpPr>
        <xdr:cNvPr id="301" name="フローチャート : 判断 300"/>
        <xdr:cNvSpPr/>
      </xdr:nvSpPr>
      <xdr:spPr>
        <a:xfrm>
          <a:off x="8699500" y="64176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20718</xdr:rowOff>
    </xdr:from>
    <xdr:ext cx="469744" cy="259045"/>
    <xdr:sp macro="" textlink="">
      <xdr:nvSpPr>
        <xdr:cNvPr id="302" name="テキスト ボックス 301"/>
        <xdr:cNvSpPr txBox="1"/>
      </xdr:nvSpPr>
      <xdr:spPr>
        <a:xfrm>
          <a:off x="8515427" y="619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134112</xdr:rowOff>
    </xdr:from>
    <xdr:to>
      <xdr:col>11</xdr:col>
      <xdr:colOff>307975</xdr:colOff>
      <xdr:row>37</xdr:row>
      <xdr:rowOff>53975</xdr:rowOff>
    </xdr:to>
    <xdr:cxnSp macro="">
      <xdr:nvCxnSpPr>
        <xdr:cNvPr id="303" name="直線コネクタ 302"/>
        <xdr:cNvCxnSpPr/>
      </xdr:nvCxnSpPr>
      <xdr:spPr>
        <a:xfrm>
          <a:off x="6972300" y="6134862"/>
          <a:ext cx="889000" cy="2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166497</xdr:rowOff>
    </xdr:from>
    <xdr:to>
      <xdr:col>11</xdr:col>
      <xdr:colOff>358775</xdr:colOff>
      <xdr:row>37</xdr:row>
      <xdr:rowOff>96647</xdr:rowOff>
    </xdr:to>
    <xdr:sp macro="" textlink="">
      <xdr:nvSpPr>
        <xdr:cNvPr id="304" name="フローチャート : 判断 303"/>
        <xdr:cNvSpPr/>
      </xdr:nvSpPr>
      <xdr:spPr>
        <a:xfrm>
          <a:off x="7810500" y="63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113174</xdr:rowOff>
    </xdr:from>
    <xdr:ext cx="469744" cy="259045"/>
    <xdr:sp macro="" textlink="">
      <xdr:nvSpPr>
        <xdr:cNvPr id="305" name="テキスト ボックス 304"/>
        <xdr:cNvSpPr txBox="1"/>
      </xdr:nvSpPr>
      <xdr:spPr>
        <a:xfrm>
          <a:off x="7626427" y="61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71882</xdr:rowOff>
    </xdr:from>
    <xdr:to>
      <xdr:col>10</xdr:col>
      <xdr:colOff>155575</xdr:colOff>
      <xdr:row>37</xdr:row>
      <xdr:rowOff>2032</xdr:rowOff>
    </xdr:to>
    <xdr:sp macro="" textlink="">
      <xdr:nvSpPr>
        <xdr:cNvPr id="306" name="フローチャート : 判断 305"/>
        <xdr:cNvSpPr/>
      </xdr:nvSpPr>
      <xdr:spPr>
        <a:xfrm>
          <a:off x="6921500" y="624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164609</xdr:rowOff>
    </xdr:from>
    <xdr:ext cx="469744" cy="259045"/>
    <xdr:sp macro="" textlink="">
      <xdr:nvSpPr>
        <xdr:cNvPr id="307" name="テキスト ボックス 306"/>
        <xdr:cNvSpPr txBox="1"/>
      </xdr:nvSpPr>
      <xdr:spPr>
        <a:xfrm>
          <a:off x="6737427" y="63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81153</xdr:rowOff>
    </xdr:from>
    <xdr:to>
      <xdr:col>15</xdr:col>
      <xdr:colOff>231775</xdr:colOff>
      <xdr:row>39</xdr:row>
      <xdr:rowOff>11303</xdr:rowOff>
    </xdr:to>
    <xdr:sp macro="" textlink="">
      <xdr:nvSpPr>
        <xdr:cNvPr id="313" name="円/楕円 312"/>
        <xdr:cNvSpPr/>
      </xdr:nvSpPr>
      <xdr:spPr>
        <a:xfrm>
          <a:off x="10426700" y="65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167530</xdr:rowOff>
    </xdr:from>
    <xdr:ext cx="378565" cy="259045"/>
    <xdr:sp macro="" textlink="">
      <xdr:nvSpPr>
        <xdr:cNvPr id="314" name="労働費該当値テキスト"/>
        <xdr:cNvSpPr txBox="1"/>
      </xdr:nvSpPr>
      <xdr:spPr>
        <a:xfrm>
          <a:off x="10528300" y="651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59055</xdr:rowOff>
    </xdr:from>
    <xdr:to>
      <xdr:col>14</xdr:col>
      <xdr:colOff>79375</xdr:colOff>
      <xdr:row>38</xdr:row>
      <xdr:rowOff>160655</xdr:rowOff>
    </xdr:to>
    <xdr:sp macro="" textlink="">
      <xdr:nvSpPr>
        <xdr:cNvPr id="315" name="円/楕円 314"/>
        <xdr:cNvSpPr/>
      </xdr:nvSpPr>
      <xdr:spPr>
        <a:xfrm>
          <a:off x="95885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151782</xdr:rowOff>
    </xdr:from>
    <xdr:ext cx="378565" cy="259045"/>
    <xdr:sp macro="" textlink="">
      <xdr:nvSpPr>
        <xdr:cNvPr id="316" name="テキスト ボックス 315"/>
        <xdr:cNvSpPr txBox="1"/>
      </xdr:nvSpPr>
      <xdr:spPr>
        <a:xfrm>
          <a:off x="9450017" y="666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105029</xdr:rowOff>
    </xdr:from>
    <xdr:to>
      <xdr:col>12</xdr:col>
      <xdr:colOff>561975</xdr:colOff>
      <xdr:row>38</xdr:row>
      <xdr:rowOff>35179</xdr:rowOff>
    </xdr:to>
    <xdr:sp macro="" textlink="">
      <xdr:nvSpPr>
        <xdr:cNvPr id="317" name="円/楕円 316"/>
        <xdr:cNvSpPr/>
      </xdr:nvSpPr>
      <xdr:spPr>
        <a:xfrm>
          <a:off x="8699500" y="64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26306</xdr:rowOff>
    </xdr:from>
    <xdr:ext cx="469744" cy="259045"/>
    <xdr:sp macro="" textlink="">
      <xdr:nvSpPr>
        <xdr:cNvPr id="318" name="テキスト ボックス 317"/>
        <xdr:cNvSpPr txBox="1"/>
      </xdr:nvSpPr>
      <xdr:spPr>
        <a:xfrm>
          <a:off x="8515427" y="654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3175</xdr:rowOff>
    </xdr:from>
    <xdr:to>
      <xdr:col>11</xdr:col>
      <xdr:colOff>358775</xdr:colOff>
      <xdr:row>37</xdr:row>
      <xdr:rowOff>104775</xdr:rowOff>
    </xdr:to>
    <xdr:sp macro="" textlink="">
      <xdr:nvSpPr>
        <xdr:cNvPr id="319" name="円/楕円 318"/>
        <xdr:cNvSpPr/>
      </xdr:nvSpPr>
      <xdr:spPr>
        <a:xfrm>
          <a:off x="7810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95902</xdr:rowOff>
    </xdr:from>
    <xdr:ext cx="469744" cy="259045"/>
    <xdr:sp macro="" textlink="">
      <xdr:nvSpPr>
        <xdr:cNvPr id="320" name="テキスト ボックス 319"/>
        <xdr:cNvSpPr txBox="1"/>
      </xdr:nvSpPr>
      <xdr:spPr>
        <a:xfrm>
          <a:off x="7626427" y="64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83312</xdr:rowOff>
    </xdr:from>
    <xdr:to>
      <xdr:col>10</xdr:col>
      <xdr:colOff>155575</xdr:colOff>
      <xdr:row>36</xdr:row>
      <xdr:rowOff>13462</xdr:rowOff>
    </xdr:to>
    <xdr:sp macro="" textlink="">
      <xdr:nvSpPr>
        <xdr:cNvPr id="321" name="円/楕円 320"/>
        <xdr:cNvSpPr/>
      </xdr:nvSpPr>
      <xdr:spPr>
        <a:xfrm>
          <a:off x="6921500" y="60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29989</xdr:rowOff>
    </xdr:from>
    <xdr:ext cx="469744" cy="259045"/>
    <xdr:sp macro="" textlink="">
      <xdr:nvSpPr>
        <xdr:cNvPr id="322" name="テキスト ボックス 321"/>
        <xdr:cNvSpPr txBox="1"/>
      </xdr:nvSpPr>
      <xdr:spPr>
        <a:xfrm>
          <a:off x="6737427" y="585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32290</xdr:rowOff>
    </xdr:from>
    <xdr:to>
      <xdr:col>15</xdr:col>
      <xdr:colOff>180340</xdr:colOff>
      <xdr:row>59</xdr:row>
      <xdr:rowOff>91270</xdr:rowOff>
    </xdr:to>
    <xdr:cxnSp macro="">
      <xdr:nvCxnSpPr>
        <xdr:cNvPr id="348" name="直線コネクタ 347"/>
        <xdr:cNvCxnSpPr/>
      </xdr:nvCxnSpPr>
      <xdr:spPr>
        <a:xfrm flipV="1">
          <a:off x="10475595" y="8947690"/>
          <a:ext cx="1270" cy="1259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95097</xdr:rowOff>
    </xdr:from>
    <xdr:ext cx="378565" cy="259045"/>
    <xdr:sp macro="" textlink="">
      <xdr:nvSpPr>
        <xdr:cNvPr id="349" name="農林水産業費最小値テキスト"/>
        <xdr:cNvSpPr txBox="1"/>
      </xdr:nvSpPr>
      <xdr:spPr>
        <a:xfrm>
          <a:off x="10528300" y="102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15</xdr:col>
      <xdr:colOff>92075</xdr:colOff>
      <xdr:row>59</xdr:row>
      <xdr:rowOff>91270</xdr:rowOff>
    </xdr:from>
    <xdr:to>
      <xdr:col>15</xdr:col>
      <xdr:colOff>269875</xdr:colOff>
      <xdr:row>59</xdr:row>
      <xdr:rowOff>91270</xdr:rowOff>
    </xdr:to>
    <xdr:cxnSp macro="">
      <xdr:nvCxnSpPr>
        <xdr:cNvPr id="350" name="直線コネクタ 349"/>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150417</xdr:rowOff>
    </xdr:from>
    <xdr:ext cx="534377" cy="259045"/>
    <xdr:sp macro="" textlink="">
      <xdr:nvSpPr>
        <xdr:cNvPr id="351" name="農林水産業費最大値テキスト"/>
        <xdr:cNvSpPr txBox="1"/>
      </xdr:nvSpPr>
      <xdr:spPr>
        <a:xfrm>
          <a:off x="10528300" y="872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38,789</a:t>
          </a:r>
          <a:endParaRPr kumimoji="1" lang="ja-JP" altLang="en-US" sz="1000" b="1">
            <a:latin typeface="ＭＳ Ｐゴシック"/>
          </a:endParaRPr>
        </a:p>
      </xdr:txBody>
    </xdr:sp>
    <xdr:clientData/>
  </xdr:oneCellAnchor>
  <xdr:twoCellAnchor>
    <xdr:from>
      <xdr:col>15</xdr:col>
      <xdr:colOff>92075</xdr:colOff>
      <xdr:row>52</xdr:row>
      <xdr:rowOff>32290</xdr:rowOff>
    </xdr:from>
    <xdr:to>
      <xdr:col>15</xdr:col>
      <xdr:colOff>269875</xdr:colOff>
      <xdr:row>52</xdr:row>
      <xdr:rowOff>32290</xdr:rowOff>
    </xdr:to>
    <xdr:cxnSp macro="">
      <xdr:nvCxnSpPr>
        <xdr:cNvPr id="352" name="直線コネクタ 351"/>
        <xdr:cNvCxnSpPr/>
      </xdr:nvCxnSpPr>
      <xdr:spPr>
        <a:xfrm>
          <a:off x="10388600" y="894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50122</xdr:rowOff>
    </xdr:from>
    <xdr:to>
      <xdr:col>15</xdr:col>
      <xdr:colOff>180975</xdr:colOff>
      <xdr:row>52</xdr:row>
      <xdr:rowOff>77946</xdr:rowOff>
    </xdr:to>
    <xdr:cxnSp macro="">
      <xdr:nvCxnSpPr>
        <xdr:cNvPr id="353" name="直線コネクタ 352"/>
        <xdr:cNvCxnSpPr/>
      </xdr:nvCxnSpPr>
      <xdr:spPr>
        <a:xfrm>
          <a:off x="9639300" y="8965522"/>
          <a:ext cx="8382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141818</xdr:rowOff>
    </xdr:from>
    <xdr:ext cx="534377" cy="259045"/>
    <xdr:sp macro="" textlink="">
      <xdr:nvSpPr>
        <xdr:cNvPr id="354" name="農林水産業費平均値テキスト"/>
        <xdr:cNvSpPr txBox="1"/>
      </xdr:nvSpPr>
      <xdr:spPr>
        <a:xfrm>
          <a:off x="10528300" y="957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17,469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163391</xdr:rowOff>
    </xdr:from>
    <xdr:to>
      <xdr:col>15</xdr:col>
      <xdr:colOff>231775</xdr:colOff>
      <xdr:row>56</xdr:row>
      <xdr:rowOff>93541</xdr:rowOff>
    </xdr:to>
    <xdr:sp macro="" textlink="">
      <xdr:nvSpPr>
        <xdr:cNvPr id="355" name="フローチャート : 判断 354"/>
        <xdr:cNvSpPr/>
      </xdr:nvSpPr>
      <xdr:spPr>
        <a:xfrm>
          <a:off x="104267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50122</xdr:rowOff>
    </xdr:from>
    <xdr:to>
      <xdr:col>14</xdr:col>
      <xdr:colOff>28575</xdr:colOff>
      <xdr:row>53</xdr:row>
      <xdr:rowOff>118375</xdr:rowOff>
    </xdr:to>
    <xdr:cxnSp macro="">
      <xdr:nvCxnSpPr>
        <xdr:cNvPr id="356" name="直線コネクタ 355"/>
        <xdr:cNvCxnSpPr/>
      </xdr:nvCxnSpPr>
      <xdr:spPr>
        <a:xfrm flipV="1">
          <a:off x="8750300" y="8965522"/>
          <a:ext cx="889000" cy="23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164926</xdr:rowOff>
    </xdr:from>
    <xdr:to>
      <xdr:col>14</xdr:col>
      <xdr:colOff>79375</xdr:colOff>
      <xdr:row>54</xdr:row>
      <xdr:rowOff>95076</xdr:rowOff>
    </xdr:to>
    <xdr:sp macro="" textlink="">
      <xdr:nvSpPr>
        <xdr:cNvPr id="357" name="フローチャート : 判断 356"/>
        <xdr:cNvSpPr/>
      </xdr:nvSpPr>
      <xdr:spPr>
        <a:xfrm>
          <a:off x="9588500" y="925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86203</xdr:rowOff>
    </xdr:from>
    <xdr:ext cx="534377" cy="259045"/>
    <xdr:sp macro="" textlink="">
      <xdr:nvSpPr>
        <xdr:cNvPr id="358" name="テキスト ボックス 357"/>
        <xdr:cNvSpPr txBox="1"/>
      </xdr:nvSpPr>
      <xdr:spPr>
        <a:xfrm>
          <a:off x="9372111" y="934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27,922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118375</xdr:rowOff>
    </xdr:from>
    <xdr:to>
      <xdr:col>12</xdr:col>
      <xdr:colOff>511175</xdr:colOff>
      <xdr:row>53</xdr:row>
      <xdr:rowOff>136565</xdr:rowOff>
    </xdr:to>
    <xdr:cxnSp macro="">
      <xdr:nvCxnSpPr>
        <xdr:cNvPr id="359" name="直線コネクタ 358"/>
        <xdr:cNvCxnSpPr/>
      </xdr:nvCxnSpPr>
      <xdr:spPr>
        <a:xfrm flipV="1">
          <a:off x="7861300" y="9205225"/>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32272</xdr:rowOff>
    </xdr:from>
    <xdr:to>
      <xdr:col>12</xdr:col>
      <xdr:colOff>561975</xdr:colOff>
      <xdr:row>56</xdr:row>
      <xdr:rowOff>133872</xdr:rowOff>
    </xdr:to>
    <xdr:sp macro="" textlink="">
      <xdr:nvSpPr>
        <xdr:cNvPr id="360" name="フローチャート : 判断 359"/>
        <xdr:cNvSpPr/>
      </xdr:nvSpPr>
      <xdr:spPr>
        <a:xfrm>
          <a:off x="8699500" y="963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124999</xdr:rowOff>
    </xdr:from>
    <xdr:ext cx="534377" cy="259045"/>
    <xdr:sp macro="" textlink="">
      <xdr:nvSpPr>
        <xdr:cNvPr id="361" name="テキスト ボックス 360"/>
        <xdr:cNvSpPr txBox="1"/>
      </xdr:nvSpPr>
      <xdr:spPr>
        <a:xfrm>
          <a:off x="8483111" y="972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16,234</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167360</xdr:rowOff>
    </xdr:from>
    <xdr:to>
      <xdr:col>11</xdr:col>
      <xdr:colOff>307975</xdr:colOff>
      <xdr:row>53</xdr:row>
      <xdr:rowOff>136565</xdr:rowOff>
    </xdr:to>
    <xdr:cxnSp macro="">
      <xdr:nvCxnSpPr>
        <xdr:cNvPr id="362" name="直線コネクタ 361"/>
        <xdr:cNvCxnSpPr/>
      </xdr:nvCxnSpPr>
      <xdr:spPr>
        <a:xfrm>
          <a:off x="6972300" y="8739860"/>
          <a:ext cx="889000" cy="48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51409</xdr:rowOff>
    </xdr:from>
    <xdr:to>
      <xdr:col>11</xdr:col>
      <xdr:colOff>358775</xdr:colOff>
      <xdr:row>56</xdr:row>
      <xdr:rowOff>153009</xdr:rowOff>
    </xdr:to>
    <xdr:sp macro="" textlink="">
      <xdr:nvSpPr>
        <xdr:cNvPr id="363" name="フローチャート : 判断 362"/>
        <xdr:cNvSpPr/>
      </xdr:nvSpPr>
      <xdr:spPr>
        <a:xfrm>
          <a:off x="7810500" y="965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144136</xdr:rowOff>
    </xdr:from>
    <xdr:ext cx="534377" cy="259045"/>
    <xdr:sp macro="" textlink="">
      <xdr:nvSpPr>
        <xdr:cNvPr id="364" name="テキスト ボックス 363"/>
        <xdr:cNvSpPr txBox="1"/>
      </xdr:nvSpPr>
      <xdr:spPr>
        <a:xfrm>
          <a:off x="7594111" y="97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24370</xdr:rowOff>
    </xdr:from>
    <xdr:to>
      <xdr:col>10</xdr:col>
      <xdr:colOff>155575</xdr:colOff>
      <xdr:row>56</xdr:row>
      <xdr:rowOff>125970</xdr:rowOff>
    </xdr:to>
    <xdr:sp macro="" textlink="">
      <xdr:nvSpPr>
        <xdr:cNvPr id="365" name="フローチャート : 判断 364"/>
        <xdr:cNvSpPr/>
      </xdr:nvSpPr>
      <xdr:spPr>
        <a:xfrm>
          <a:off x="6921500" y="962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117097</xdr:rowOff>
    </xdr:from>
    <xdr:ext cx="534377" cy="259045"/>
    <xdr:sp macro="" textlink="">
      <xdr:nvSpPr>
        <xdr:cNvPr id="366" name="テキスト ボックス 365"/>
        <xdr:cNvSpPr txBox="1"/>
      </xdr:nvSpPr>
      <xdr:spPr>
        <a:xfrm>
          <a:off x="6705111" y="971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27146</xdr:rowOff>
    </xdr:from>
    <xdr:to>
      <xdr:col>15</xdr:col>
      <xdr:colOff>231775</xdr:colOff>
      <xdr:row>52</xdr:row>
      <xdr:rowOff>128746</xdr:rowOff>
    </xdr:to>
    <xdr:sp macro="" textlink="">
      <xdr:nvSpPr>
        <xdr:cNvPr id="372" name="円/楕円 371"/>
        <xdr:cNvSpPr/>
      </xdr:nvSpPr>
      <xdr:spPr>
        <a:xfrm>
          <a:off x="10426700" y="894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113523</xdr:rowOff>
    </xdr:from>
    <xdr:ext cx="534377" cy="259045"/>
    <xdr:sp macro="" textlink="">
      <xdr:nvSpPr>
        <xdr:cNvPr id="373" name="農林水産業費該当値テキスト"/>
        <xdr:cNvSpPr txBox="1"/>
      </xdr:nvSpPr>
      <xdr:spPr>
        <a:xfrm>
          <a:off x="10528300" y="8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37,391</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170772</xdr:rowOff>
    </xdr:from>
    <xdr:to>
      <xdr:col>14</xdr:col>
      <xdr:colOff>79375</xdr:colOff>
      <xdr:row>52</xdr:row>
      <xdr:rowOff>100922</xdr:rowOff>
    </xdr:to>
    <xdr:sp macro="" textlink="">
      <xdr:nvSpPr>
        <xdr:cNvPr id="374" name="円/楕円 373"/>
        <xdr:cNvSpPr/>
      </xdr:nvSpPr>
      <xdr:spPr>
        <a:xfrm>
          <a:off x="9588500" y="891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117449</xdr:rowOff>
    </xdr:from>
    <xdr:ext cx="534377" cy="259045"/>
    <xdr:sp macro="" textlink="">
      <xdr:nvSpPr>
        <xdr:cNvPr id="375" name="テキスト ボックス 374"/>
        <xdr:cNvSpPr txBox="1"/>
      </xdr:nvSpPr>
      <xdr:spPr>
        <a:xfrm>
          <a:off x="9372111" y="868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38,243</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67575</xdr:rowOff>
    </xdr:from>
    <xdr:to>
      <xdr:col>12</xdr:col>
      <xdr:colOff>561975</xdr:colOff>
      <xdr:row>53</xdr:row>
      <xdr:rowOff>169175</xdr:rowOff>
    </xdr:to>
    <xdr:sp macro="" textlink="">
      <xdr:nvSpPr>
        <xdr:cNvPr id="376" name="円/楕円 375"/>
        <xdr:cNvSpPr/>
      </xdr:nvSpPr>
      <xdr:spPr>
        <a:xfrm>
          <a:off x="8699500" y="91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14252</xdr:rowOff>
    </xdr:from>
    <xdr:ext cx="534377" cy="259045"/>
    <xdr:sp macro="" textlink="">
      <xdr:nvSpPr>
        <xdr:cNvPr id="377" name="テキスト ボックス 376"/>
        <xdr:cNvSpPr txBox="1"/>
      </xdr:nvSpPr>
      <xdr:spPr>
        <a:xfrm>
          <a:off x="8483111" y="892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30,903</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85765</xdr:rowOff>
    </xdr:from>
    <xdr:to>
      <xdr:col>11</xdr:col>
      <xdr:colOff>358775</xdr:colOff>
      <xdr:row>54</xdr:row>
      <xdr:rowOff>15915</xdr:rowOff>
    </xdr:to>
    <xdr:sp macro="" textlink="">
      <xdr:nvSpPr>
        <xdr:cNvPr id="378" name="円/楕円 377"/>
        <xdr:cNvSpPr/>
      </xdr:nvSpPr>
      <xdr:spPr>
        <a:xfrm>
          <a:off x="7810500" y="917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32442</xdr:rowOff>
    </xdr:from>
    <xdr:ext cx="534377" cy="259045"/>
    <xdr:sp macro="" textlink="">
      <xdr:nvSpPr>
        <xdr:cNvPr id="379" name="テキスト ボックス 378"/>
        <xdr:cNvSpPr txBox="1"/>
      </xdr:nvSpPr>
      <xdr:spPr>
        <a:xfrm>
          <a:off x="7594111" y="894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30,346</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116560</xdr:rowOff>
    </xdr:from>
    <xdr:to>
      <xdr:col>10</xdr:col>
      <xdr:colOff>155575</xdr:colOff>
      <xdr:row>51</xdr:row>
      <xdr:rowOff>46710</xdr:rowOff>
    </xdr:to>
    <xdr:sp macro="" textlink="">
      <xdr:nvSpPr>
        <xdr:cNvPr id="380" name="円/楕円 379"/>
        <xdr:cNvSpPr/>
      </xdr:nvSpPr>
      <xdr:spPr>
        <a:xfrm>
          <a:off x="6921500" y="868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49</xdr:row>
      <xdr:rowOff>63237</xdr:rowOff>
    </xdr:from>
    <xdr:ext cx="534377" cy="259045"/>
    <xdr:sp macro="" textlink="">
      <xdr:nvSpPr>
        <xdr:cNvPr id="381" name="テキスト ボックス 380"/>
        <xdr:cNvSpPr txBox="1"/>
      </xdr:nvSpPr>
      <xdr:spPr>
        <a:xfrm>
          <a:off x="6705111" y="846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92334</xdr:rowOff>
    </xdr:from>
    <xdr:to>
      <xdr:col>15</xdr:col>
      <xdr:colOff>180340</xdr:colOff>
      <xdr:row>78</xdr:row>
      <xdr:rowOff>118532</xdr:rowOff>
    </xdr:to>
    <xdr:cxnSp macro="">
      <xdr:nvCxnSpPr>
        <xdr:cNvPr id="403" name="直線コネクタ 402"/>
        <xdr:cNvCxnSpPr/>
      </xdr:nvCxnSpPr>
      <xdr:spPr>
        <a:xfrm flipV="1">
          <a:off x="10475595" y="12265284"/>
          <a:ext cx="1270" cy="122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122359</xdr:rowOff>
    </xdr:from>
    <xdr:ext cx="378565" cy="259045"/>
    <xdr:sp macro="" textlink="">
      <xdr:nvSpPr>
        <xdr:cNvPr id="404" name="商工費最小値テキスト"/>
        <xdr:cNvSpPr txBox="1"/>
      </xdr:nvSpPr>
      <xdr:spPr>
        <a:xfrm>
          <a:off x="10528300" y="1349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a:t>
          </a:r>
          <a:endParaRPr kumimoji="1" lang="ja-JP" altLang="en-US" sz="1000" b="1">
            <a:latin typeface="ＭＳ Ｐゴシック"/>
          </a:endParaRPr>
        </a:p>
      </xdr:txBody>
    </xdr:sp>
    <xdr:clientData/>
  </xdr:oneCellAnchor>
  <xdr:twoCellAnchor>
    <xdr:from>
      <xdr:col>15</xdr:col>
      <xdr:colOff>92075</xdr:colOff>
      <xdr:row>78</xdr:row>
      <xdr:rowOff>118532</xdr:rowOff>
    </xdr:from>
    <xdr:to>
      <xdr:col>15</xdr:col>
      <xdr:colOff>269875</xdr:colOff>
      <xdr:row>78</xdr:row>
      <xdr:rowOff>118532</xdr:rowOff>
    </xdr:to>
    <xdr:cxnSp macro="">
      <xdr:nvCxnSpPr>
        <xdr:cNvPr id="405" name="直線コネクタ 404"/>
        <xdr:cNvCxnSpPr/>
      </xdr:nvCxnSpPr>
      <xdr:spPr>
        <a:xfrm>
          <a:off x="10388600" y="134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39011</xdr:rowOff>
    </xdr:from>
    <xdr:ext cx="534377" cy="259045"/>
    <xdr:sp macro="" textlink="">
      <xdr:nvSpPr>
        <xdr:cNvPr id="406" name="商工費最大値テキスト"/>
        <xdr:cNvSpPr txBox="1"/>
      </xdr:nvSpPr>
      <xdr:spPr>
        <a:xfrm>
          <a:off x="10528300" y="120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27,286</a:t>
          </a:r>
          <a:endParaRPr kumimoji="1" lang="ja-JP" altLang="en-US" sz="1000" b="1">
            <a:latin typeface="ＭＳ Ｐゴシック"/>
          </a:endParaRPr>
        </a:p>
      </xdr:txBody>
    </xdr:sp>
    <xdr:clientData/>
  </xdr:oneCellAnchor>
  <xdr:twoCellAnchor>
    <xdr:from>
      <xdr:col>15</xdr:col>
      <xdr:colOff>92075</xdr:colOff>
      <xdr:row>71</xdr:row>
      <xdr:rowOff>92334</xdr:rowOff>
    </xdr:from>
    <xdr:to>
      <xdr:col>15</xdr:col>
      <xdr:colOff>269875</xdr:colOff>
      <xdr:row>71</xdr:row>
      <xdr:rowOff>92334</xdr:rowOff>
    </xdr:to>
    <xdr:cxnSp macro="">
      <xdr:nvCxnSpPr>
        <xdr:cNvPr id="407" name="直線コネクタ 406"/>
        <xdr:cNvCxnSpPr/>
      </xdr:nvCxnSpPr>
      <xdr:spPr>
        <a:xfrm>
          <a:off x="10388600" y="122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56810</xdr:rowOff>
    </xdr:from>
    <xdr:to>
      <xdr:col>15</xdr:col>
      <xdr:colOff>180975</xdr:colOff>
      <xdr:row>74</xdr:row>
      <xdr:rowOff>57541</xdr:rowOff>
    </xdr:to>
    <xdr:cxnSp macro="">
      <xdr:nvCxnSpPr>
        <xdr:cNvPr id="408" name="直線コネクタ 407"/>
        <xdr:cNvCxnSpPr/>
      </xdr:nvCxnSpPr>
      <xdr:spPr>
        <a:xfrm>
          <a:off x="9639300" y="12572660"/>
          <a:ext cx="838200" cy="17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159499</xdr:rowOff>
    </xdr:from>
    <xdr:ext cx="534377" cy="259045"/>
    <xdr:sp macro="" textlink="">
      <xdr:nvSpPr>
        <xdr:cNvPr id="409" name="商工費平均値テキスト"/>
        <xdr:cNvSpPr txBox="1"/>
      </xdr:nvSpPr>
      <xdr:spPr>
        <a:xfrm>
          <a:off x="10528300" y="1284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12,984</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9622</xdr:rowOff>
    </xdr:from>
    <xdr:to>
      <xdr:col>15</xdr:col>
      <xdr:colOff>231775</xdr:colOff>
      <xdr:row>75</xdr:row>
      <xdr:rowOff>111222</xdr:rowOff>
    </xdr:to>
    <xdr:sp macro="" textlink="">
      <xdr:nvSpPr>
        <xdr:cNvPr id="410" name="フローチャート : 判断 409"/>
        <xdr:cNvSpPr/>
      </xdr:nvSpPr>
      <xdr:spPr>
        <a:xfrm>
          <a:off x="104267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56810</xdr:rowOff>
    </xdr:from>
    <xdr:to>
      <xdr:col>14</xdr:col>
      <xdr:colOff>28575</xdr:colOff>
      <xdr:row>74</xdr:row>
      <xdr:rowOff>90871</xdr:rowOff>
    </xdr:to>
    <xdr:cxnSp macro="">
      <xdr:nvCxnSpPr>
        <xdr:cNvPr id="411" name="直線コネクタ 410"/>
        <xdr:cNvCxnSpPr/>
      </xdr:nvCxnSpPr>
      <xdr:spPr>
        <a:xfrm flipV="1">
          <a:off x="8750300" y="12572660"/>
          <a:ext cx="889000" cy="20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72578</xdr:rowOff>
    </xdr:from>
    <xdr:to>
      <xdr:col>14</xdr:col>
      <xdr:colOff>79375</xdr:colOff>
      <xdr:row>75</xdr:row>
      <xdr:rowOff>2728</xdr:rowOff>
    </xdr:to>
    <xdr:sp macro="" textlink="">
      <xdr:nvSpPr>
        <xdr:cNvPr id="412" name="フローチャート : 判断 411"/>
        <xdr:cNvSpPr/>
      </xdr:nvSpPr>
      <xdr:spPr>
        <a:xfrm>
          <a:off x="9588500" y="1275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165305</xdr:rowOff>
    </xdr:from>
    <xdr:ext cx="534377" cy="259045"/>
    <xdr:sp macro="" textlink="">
      <xdr:nvSpPr>
        <xdr:cNvPr id="413" name="テキスト ボックス 412"/>
        <xdr:cNvSpPr txBox="1"/>
      </xdr:nvSpPr>
      <xdr:spPr>
        <a:xfrm>
          <a:off x="9372111" y="1285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15,357</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75829</xdr:rowOff>
    </xdr:from>
    <xdr:to>
      <xdr:col>12</xdr:col>
      <xdr:colOff>511175</xdr:colOff>
      <xdr:row>74</xdr:row>
      <xdr:rowOff>90871</xdr:rowOff>
    </xdr:to>
    <xdr:cxnSp macro="">
      <xdr:nvCxnSpPr>
        <xdr:cNvPr id="414" name="直線コネクタ 413"/>
        <xdr:cNvCxnSpPr/>
      </xdr:nvCxnSpPr>
      <xdr:spPr>
        <a:xfrm>
          <a:off x="7861300" y="12763129"/>
          <a:ext cx="889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23064</xdr:rowOff>
    </xdr:from>
    <xdr:to>
      <xdr:col>12</xdr:col>
      <xdr:colOff>561975</xdr:colOff>
      <xdr:row>76</xdr:row>
      <xdr:rowOff>124664</xdr:rowOff>
    </xdr:to>
    <xdr:sp macro="" textlink="">
      <xdr:nvSpPr>
        <xdr:cNvPr id="415" name="フローチャート : 判断 414"/>
        <xdr:cNvSpPr/>
      </xdr:nvSpPr>
      <xdr:spPr>
        <a:xfrm>
          <a:off x="8699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115791</xdr:rowOff>
    </xdr:from>
    <xdr:ext cx="469744" cy="259045"/>
    <xdr:sp macro="" textlink="">
      <xdr:nvSpPr>
        <xdr:cNvPr id="416" name="テキスト ボックス 415"/>
        <xdr:cNvSpPr txBox="1"/>
      </xdr:nvSpPr>
      <xdr:spPr>
        <a:xfrm>
          <a:off x="8515427" y="1314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8,940</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60285</xdr:rowOff>
    </xdr:from>
    <xdr:to>
      <xdr:col>11</xdr:col>
      <xdr:colOff>307975</xdr:colOff>
      <xdr:row>74</xdr:row>
      <xdr:rowOff>75829</xdr:rowOff>
    </xdr:to>
    <xdr:cxnSp macro="">
      <xdr:nvCxnSpPr>
        <xdr:cNvPr id="417" name="直線コネクタ 416"/>
        <xdr:cNvCxnSpPr/>
      </xdr:nvCxnSpPr>
      <xdr:spPr>
        <a:xfrm>
          <a:off x="6972300" y="12747585"/>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26857</xdr:rowOff>
    </xdr:from>
    <xdr:to>
      <xdr:col>11</xdr:col>
      <xdr:colOff>358775</xdr:colOff>
      <xdr:row>76</xdr:row>
      <xdr:rowOff>128457</xdr:rowOff>
    </xdr:to>
    <xdr:sp macro="" textlink="">
      <xdr:nvSpPr>
        <xdr:cNvPr id="418" name="フローチャート : 判断 417"/>
        <xdr:cNvSpPr/>
      </xdr:nvSpPr>
      <xdr:spPr>
        <a:xfrm>
          <a:off x="7810500" y="1305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119584</xdr:rowOff>
    </xdr:from>
    <xdr:ext cx="469744" cy="259045"/>
    <xdr:sp macro="" textlink="">
      <xdr:nvSpPr>
        <xdr:cNvPr id="419" name="テキスト ボックス 418"/>
        <xdr:cNvSpPr txBox="1"/>
      </xdr:nvSpPr>
      <xdr:spPr>
        <a:xfrm>
          <a:off x="7626427" y="131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47844</xdr:rowOff>
    </xdr:from>
    <xdr:to>
      <xdr:col>10</xdr:col>
      <xdr:colOff>155575</xdr:colOff>
      <xdr:row>76</xdr:row>
      <xdr:rowOff>149444</xdr:rowOff>
    </xdr:to>
    <xdr:sp macro="" textlink="">
      <xdr:nvSpPr>
        <xdr:cNvPr id="420" name="フローチャート : 判断 419"/>
        <xdr:cNvSpPr/>
      </xdr:nvSpPr>
      <xdr:spPr>
        <a:xfrm>
          <a:off x="6921500" y="130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140571</xdr:rowOff>
    </xdr:from>
    <xdr:ext cx="469744" cy="259045"/>
    <xdr:sp macro="" textlink="">
      <xdr:nvSpPr>
        <xdr:cNvPr id="421" name="テキスト ボックス 420"/>
        <xdr:cNvSpPr txBox="1"/>
      </xdr:nvSpPr>
      <xdr:spPr>
        <a:xfrm>
          <a:off x="6737427" y="131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6741</xdr:rowOff>
    </xdr:from>
    <xdr:to>
      <xdr:col>15</xdr:col>
      <xdr:colOff>231775</xdr:colOff>
      <xdr:row>74</xdr:row>
      <xdr:rowOff>108341</xdr:rowOff>
    </xdr:to>
    <xdr:sp macro="" textlink="">
      <xdr:nvSpPr>
        <xdr:cNvPr id="427" name="円/楕円 426"/>
        <xdr:cNvSpPr/>
      </xdr:nvSpPr>
      <xdr:spPr>
        <a:xfrm>
          <a:off x="10426700" y="1269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29618</xdr:rowOff>
    </xdr:from>
    <xdr:ext cx="534377" cy="259045"/>
    <xdr:sp macro="" textlink="">
      <xdr:nvSpPr>
        <xdr:cNvPr id="428" name="商工費該当値テキスト"/>
        <xdr:cNvSpPr txBox="1"/>
      </xdr:nvSpPr>
      <xdr:spPr>
        <a:xfrm>
          <a:off x="10528300" y="12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16,797</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6010</xdr:rowOff>
    </xdr:from>
    <xdr:to>
      <xdr:col>14</xdr:col>
      <xdr:colOff>79375</xdr:colOff>
      <xdr:row>73</xdr:row>
      <xdr:rowOff>107610</xdr:rowOff>
    </xdr:to>
    <xdr:sp macro="" textlink="">
      <xdr:nvSpPr>
        <xdr:cNvPr id="429" name="円/楕円 428"/>
        <xdr:cNvSpPr/>
      </xdr:nvSpPr>
      <xdr:spPr>
        <a:xfrm>
          <a:off x="9588500" y="125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124137</xdr:rowOff>
    </xdr:from>
    <xdr:ext cx="534377" cy="259045"/>
    <xdr:sp macro="" textlink="">
      <xdr:nvSpPr>
        <xdr:cNvPr id="430" name="テキスト ボックス 429"/>
        <xdr:cNvSpPr txBox="1"/>
      </xdr:nvSpPr>
      <xdr:spPr>
        <a:xfrm>
          <a:off x="9372111" y="1229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20,563</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40071</xdr:rowOff>
    </xdr:from>
    <xdr:to>
      <xdr:col>12</xdr:col>
      <xdr:colOff>561975</xdr:colOff>
      <xdr:row>74</xdr:row>
      <xdr:rowOff>141671</xdr:rowOff>
    </xdr:to>
    <xdr:sp macro="" textlink="">
      <xdr:nvSpPr>
        <xdr:cNvPr id="431" name="円/楕円 430"/>
        <xdr:cNvSpPr/>
      </xdr:nvSpPr>
      <xdr:spPr>
        <a:xfrm>
          <a:off x="8699500" y="127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158198</xdr:rowOff>
    </xdr:from>
    <xdr:ext cx="534377" cy="259045"/>
    <xdr:sp macro="" textlink="">
      <xdr:nvSpPr>
        <xdr:cNvPr id="432" name="テキスト ボックス 431"/>
        <xdr:cNvSpPr txBox="1"/>
      </xdr:nvSpPr>
      <xdr:spPr>
        <a:xfrm>
          <a:off x="8483111" y="125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16,068</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25029</xdr:rowOff>
    </xdr:from>
    <xdr:to>
      <xdr:col>11</xdr:col>
      <xdr:colOff>358775</xdr:colOff>
      <xdr:row>74</xdr:row>
      <xdr:rowOff>126629</xdr:rowOff>
    </xdr:to>
    <xdr:sp macro="" textlink="">
      <xdr:nvSpPr>
        <xdr:cNvPr id="433" name="円/楕円 432"/>
        <xdr:cNvSpPr/>
      </xdr:nvSpPr>
      <xdr:spPr>
        <a:xfrm>
          <a:off x="7810500" y="127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143156</xdr:rowOff>
    </xdr:from>
    <xdr:ext cx="534377" cy="259045"/>
    <xdr:sp macro="" textlink="">
      <xdr:nvSpPr>
        <xdr:cNvPr id="434" name="テキスト ボックス 433"/>
        <xdr:cNvSpPr txBox="1"/>
      </xdr:nvSpPr>
      <xdr:spPr>
        <a:xfrm>
          <a:off x="7594111" y="1248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16,397</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9485</xdr:rowOff>
    </xdr:from>
    <xdr:to>
      <xdr:col>10</xdr:col>
      <xdr:colOff>155575</xdr:colOff>
      <xdr:row>74</xdr:row>
      <xdr:rowOff>111085</xdr:rowOff>
    </xdr:to>
    <xdr:sp macro="" textlink="">
      <xdr:nvSpPr>
        <xdr:cNvPr id="435" name="円/楕円 434"/>
        <xdr:cNvSpPr/>
      </xdr:nvSpPr>
      <xdr:spPr>
        <a:xfrm>
          <a:off x="6921500" y="126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127612</xdr:rowOff>
    </xdr:from>
    <xdr:ext cx="534377" cy="259045"/>
    <xdr:sp macro="" textlink="">
      <xdr:nvSpPr>
        <xdr:cNvPr id="436" name="テキスト ボックス 435"/>
        <xdr:cNvSpPr txBox="1"/>
      </xdr:nvSpPr>
      <xdr:spPr>
        <a:xfrm>
          <a:off x="6705111" y="1247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100819</xdr:rowOff>
    </xdr:from>
    <xdr:to>
      <xdr:col>15</xdr:col>
      <xdr:colOff>180340</xdr:colOff>
      <xdr:row>99</xdr:row>
      <xdr:rowOff>131338</xdr:rowOff>
    </xdr:to>
    <xdr:cxnSp macro="">
      <xdr:nvCxnSpPr>
        <xdr:cNvPr id="461" name="直線コネクタ 460"/>
        <xdr:cNvCxnSpPr/>
      </xdr:nvCxnSpPr>
      <xdr:spPr>
        <a:xfrm flipV="1">
          <a:off x="10475595" y="15702769"/>
          <a:ext cx="1270" cy="140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135165</xdr:rowOff>
    </xdr:from>
    <xdr:ext cx="534377" cy="259045"/>
    <xdr:sp macro="" textlink="">
      <xdr:nvSpPr>
        <xdr:cNvPr id="462" name="土木費最小値テキスト"/>
        <xdr:cNvSpPr txBox="1"/>
      </xdr:nvSpPr>
      <xdr:spPr>
        <a:xfrm>
          <a:off x="10528300" y="1710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15,439</a:t>
          </a:r>
          <a:endParaRPr kumimoji="1" lang="ja-JP" altLang="en-US" sz="1000" b="1">
            <a:latin typeface="ＭＳ Ｐゴシック"/>
          </a:endParaRPr>
        </a:p>
      </xdr:txBody>
    </xdr:sp>
    <xdr:clientData/>
  </xdr:oneCellAnchor>
  <xdr:twoCellAnchor>
    <xdr:from>
      <xdr:col>15</xdr:col>
      <xdr:colOff>92075</xdr:colOff>
      <xdr:row>99</xdr:row>
      <xdr:rowOff>131338</xdr:rowOff>
    </xdr:from>
    <xdr:to>
      <xdr:col>15</xdr:col>
      <xdr:colOff>269875</xdr:colOff>
      <xdr:row>99</xdr:row>
      <xdr:rowOff>131338</xdr:rowOff>
    </xdr:to>
    <xdr:cxnSp macro="">
      <xdr:nvCxnSpPr>
        <xdr:cNvPr id="463" name="直線コネクタ 462"/>
        <xdr:cNvCxnSpPr/>
      </xdr:nvCxnSpPr>
      <xdr:spPr>
        <a:xfrm>
          <a:off x="10388600" y="1710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47496</xdr:rowOff>
    </xdr:from>
    <xdr:ext cx="534377" cy="259045"/>
    <xdr:sp macro="" textlink="">
      <xdr:nvSpPr>
        <xdr:cNvPr id="464" name="土木費最大値テキスト"/>
        <xdr:cNvSpPr txBox="1"/>
      </xdr:nvSpPr>
      <xdr:spPr>
        <a:xfrm>
          <a:off x="10528300" y="154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89,041</a:t>
          </a:r>
          <a:endParaRPr kumimoji="1" lang="ja-JP" altLang="en-US" sz="1000" b="1">
            <a:latin typeface="ＭＳ Ｐゴシック"/>
          </a:endParaRPr>
        </a:p>
      </xdr:txBody>
    </xdr:sp>
    <xdr:clientData/>
  </xdr:oneCellAnchor>
  <xdr:twoCellAnchor>
    <xdr:from>
      <xdr:col>15</xdr:col>
      <xdr:colOff>92075</xdr:colOff>
      <xdr:row>91</xdr:row>
      <xdr:rowOff>100819</xdr:rowOff>
    </xdr:from>
    <xdr:to>
      <xdr:col>15</xdr:col>
      <xdr:colOff>269875</xdr:colOff>
      <xdr:row>91</xdr:row>
      <xdr:rowOff>100819</xdr:rowOff>
    </xdr:to>
    <xdr:cxnSp macro="">
      <xdr:nvCxnSpPr>
        <xdr:cNvPr id="465" name="直線コネクタ 464"/>
        <xdr:cNvCxnSpPr/>
      </xdr:nvCxnSpPr>
      <xdr:spPr>
        <a:xfrm>
          <a:off x="10388600" y="1570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20199</xdr:rowOff>
    </xdr:from>
    <xdr:to>
      <xdr:col>15</xdr:col>
      <xdr:colOff>180975</xdr:colOff>
      <xdr:row>96</xdr:row>
      <xdr:rowOff>64433</xdr:rowOff>
    </xdr:to>
    <xdr:cxnSp macro="">
      <xdr:nvCxnSpPr>
        <xdr:cNvPr id="466" name="直線コネクタ 465"/>
        <xdr:cNvCxnSpPr/>
      </xdr:nvCxnSpPr>
      <xdr:spPr>
        <a:xfrm>
          <a:off x="9639300" y="16479399"/>
          <a:ext cx="8382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27215</xdr:rowOff>
    </xdr:from>
    <xdr:ext cx="534377" cy="259045"/>
    <xdr:sp macro="" textlink="">
      <xdr:nvSpPr>
        <xdr:cNvPr id="467" name="土木費平均値テキスト"/>
        <xdr:cNvSpPr txBox="1"/>
      </xdr:nvSpPr>
      <xdr:spPr>
        <a:xfrm>
          <a:off x="10528300" y="1631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46,439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4338</xdr:rowOff>
    </xdr:from>
    <xdr:to>
      <xdr:col>15</xdr:col>
      <xdr:colOff>231775</xdr:colOff>
      <xdr:row>96</xdr:row>
      <xdr:rowOff>105938</xdr:rowOff>
    </xdr:to>
    <xdr:sp macro="" textlink="">
      <xdr:nvSpPr>
        <xdr:cNvPr id="468" name="フローチャート : 判断 467"/>
        <xdr:cNvSpPr/>
      </xdr:nvSpPr>
      <xdr:spPr>
        <a:xfrm>
          <a:off x="104267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20199</xdr:rowOff>
    </xdr:from>
    <xdr:to>
      <xdr:col>14</xdr:col>
      <xdr:colOff>28575</xdr:colOff>
      <xdr:row>96</xdr:row>
      <xdr:rowOff>118878</xdr:rowOff>
    </xdr:to>
    <xdr:cxnSp macro="">
      <xdr:nvCxnSpPr>
        <xdr:cNvPr id="469" name="直線コネクタ 468"/>
        <xdr:cNvCxnSpPr/>
      </xdr:nvCxnSpPr>
      <xdr:spPr>
        <a:xfrm flipV="1">
          <a:off x="8750300" y="16479399"/>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162909</xdr:rowOff>
    </xdr:from>
    <xdr:to>
      <xdr:col>14</xdr:col>
      <xdr:colOff>79375</xdr:colOff>
      <xdr:row>96</xdr:row>
      <xdr:rowOff>93059</xdr:rowOff>
    </xdr:to>
    <xdr:sp macro="" textlink="">
      <xdr:nvSpPr>
        <xdr:cNvPr id="470" name="フローチャート : 判断 469"/>
        <xdr:cNvSpPr/>
      </xdr:nvSpPr>
      <xdr:spPr>
        <a:xfrm>
          <a:off x="9588500" y="1645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84186</xdr:rowOff>
    </xdr:from>
    <xdr:ext cx="534377" cy="259045"/>
    <xdr:sp macro="" textlink="">
      <xdr:nvSpPr>
        <xdr:cNvPr id="471" name="テキスト ボックス 470"/>
        <xdr:cNvSpPr txBox="1"/>
      </xdr:nvSpPr>
      <xdr:spPr>
        <a:xfrm>
          <a:off x="9372111" y="1654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15875</xdr:rowOff>
    </xdr:from>
    <xdr:to>
      <xdr:col>12</xdr:col>
      <xdr:colOff>511175</xdr:colOff>
      <xdr:row>96</xdr:row>
      <xdr:rowOff>118878</xdr:rowOff>
    </xdr:to>
    <xdr:cxnSp macro="">
      <xdr:nvCxnSpPr>
        <xdr:cNvPr id="472" name="直線コネクタ 471"/>
        <xdr:cNvCxnSpPr/>
      </xdr:nvCxnSpPr>
      <xdr:spPr>
        <a:xfrm>
          <a:off x="7861300" y="16303625"/>
          <a:ext cx="889000" cy="27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91491</xdr:rowOff>
    </xdr:from>
    <xdr:to>
      <xdr:col>12</xdr:col>
      <xdr:colOff>561975</xdr:colOff>
      <xdr:row>97</xdr:row>
      <xdr:rowOff>21641</xdr:rowOff>
    </xdr:to>
    <xdr:sp macro="" textlink="">
      <xdr:nvSpPr>
        <xdr:cNvPr id="473" name="フローチャート : 判断 472"/>
        <xdr:cNvSpPr/>
      </xdr:nvSpPr>
      <xdr:spPr>
        <a:xfrm>
          <a:off x="8699500" y="1655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12768</xdr:rowOff>
    </xdr:from>
    <xdr:ext cx="534377" cy="259045"/>
    <xdr:sp macro="" textlink="">
      <xdr:nvSpPr>
        <xdr:cNvPr id="474" name="テキスト ボックス 473"/>
        <xdr:cNvSpPr txBox="1"/>
      </xdr:nvSpPr>
      <xdr:spPr>
        <a:xfrm>
          <a:off x="8483111" y="16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15875</xdr:rowOff>
    </xdr:from>
    <xdr:to>
      <xdr:col>11</xdr:col>
      <xdr:colOff>307975</xdr:colOff>
      <xdr:row>97</xdr:row>
      <xdr:rowOff>115945</xdr:rowOff>
    </xdr:to>
    <xdr:cxnSp macro="">
      <xdr:nvCxnSpPr>
        <xdr:cNvPr id="475" name="直線コネクタ 474"/>
        <xdr:cNvCxnSpPr/>
      </xdr:nvCxnSpPr>
      <xdr:spPr>
        <a:xfrm flipV="1">
          <a:off x="6972300" y="16303625"/>
          <a:ext cx="889000" cy="44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48437</xdr:rowOff>
    </xdr:from>
    <xdr:to>
      <xdr:col>11</xdr:col>
      <xdr:colOff>358775</xdr:colOff>
      <xdr:row>96</xdr:row>
      <xdr:rowOff>150037</xdr:rowOff>
    </xdr:to>
    <xdr:sp macro="" textlink="">
      <xdr:nvSpPr>
        <xdr:cNvPr id="476" name="フローチャート : 判断 475"/>
        <xdr:cNvSpPr/>
      </xdr:nvSpPr>
      <xdr:spPr>
        <a:xfrm>
          <a:off x="7810500" y="165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141164</xdr:rowOff>
    </xdr:from>
    <xdr:ext cx="534377" cy="259045"/>
    <xdr:sp macro="" textlink="">
      <xdr:nvSpPr>
        <xdr:cNvPr id="477" name="テキスト ボックス 476"/>
        <xdr:cNvSpPr txBox="1"/>
      </xdr:nvSpPr>
      <xdr:spPr>
        <a:xfrm>
          <a:off x="7594111" y="166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84386</xdr:rowOff>
    </xdr:from>
    <xdr:to>
      <xdr:col>10</xdr:col>
      <xdr:colOff>155575</xdr:colOff>
      <xdr:row>97</xdr:row>
      <xdr:rowOff>14536</xdr:rowOff>
    </xdr:to>
    <xdr:sp macro="" textlink="">
      <xdr:nvSpPr>
        <xdr:cNvPr id="478" name="フローチャート : 判断 477"/>
        <xdr:cNvSpPr/>
      </xdr:nvSpPr>
      <xdr:spPr>
        <a:xfrm>
          <a:off x="6921500" y="1654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31063</xdr:rowOff>
    </xdr:from>
    <xdr:ext cx="534377" cy="259045"/>
    <xdr:sp macro="" textlink="">
      <xdr:nvSpPr>
        <xdr:cNvPr id="479" name="テキスト ボックス 478"/>
        <xdr:cNvSpPr txBox="1"/>
      </xdr:nvSpPr>
      <xdr:spPr>
        <a:xfrm>
          <a:off x="6705111" y="1631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13633</xdr:rowOff>
    </xdr:from>
    <xdr:to>
      <xdr:col>15</xdr:col>
      <xdr:colOff>231775</xdr:colOff>
      <xdr:row>96</xdr:row>
      <xdr:rowOff>115233</xdr:rowOff>
    </xdr:to>
    <xdr:sp macro="" textlink="">
      <xdr:nvSpPr>
        <xdr:cNvPr id="485" name="円/楕円 484"/>
        <xdr:cNvSpPr/>
      </xdr:nvSpPr>
      <xdr:spPr>
        <a:xfrm>
          <a:off x="10426700" y="164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163510</xdr:rowOff>
    </xdr:from>
    <xdr:ext cx="534377" cy="259045"/>
    <xdr:sp macro="" textlink="">
      <xdr:nvSpPr>
        <xdr:cNvPr id="486" name="土木費該当値テキスト"/>
        <xdr:cNvSpPr txBox="1"/>
      </xdr:nvSpPr>
      <xdr:spPr>
        <a:xfrm>
          <a:off x="10528300" y="1645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45,951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140849</xdr:rowOff>
    </xdr:from>
    <xdr:to>
      <xdr:col>14</xdr:col>
      <xdr:colOff>79375</xdr:colOff>
      <xdr:row>96</xdr:row>
      <xdr:rowOff>70999</xdr:rowOff>
    </xdr:to>
    <xdr:sp macro="" textlink="">
      <xdr:nvSpPr>
        <xdr:cNvPr id="487" name="円/楕円 486"/>
        <xdr:cNvSpPr/>
      </xdr:nvSpPr>
      <xdr:spPr>
        <a:xfrm>
          <a:off x="9588500" y="164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87526</xdr:rowOff>
    </xdr:from>
    <xdr:ext cx="534377" cy="259045"/>
    <xdr:sp macro="" textlink="">
      <xdr:nvSpPr>
        <xdr:cNvPr id="488" name="テキスト ボックス 487"/>
        <xdr:cNvSpPr txBox="1"/>
      </xdr:nvSpPr>
      <xdr:spPr>
        <a:xfrm>
          <a:off x="9372111" y="1620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68078</xdr:rowOff>
    </xdr:from>
    <xdr:to>
      <xdr:col>12</xdr:col>
      <xdr:colOff>561975</xdr:colOff>
      <xdr:row>96</xdr:row>
      <xdr:rowOff>169678</xdr:rowOff>
    </xdr:to>
    <xdr:sp macro="" textlink="">
      <xdr:nvSpPr>
        <xdr:cNvPr id="489" name="円/楕円 488"/>
        <xdr:cNvSpPr/>
      </xdr:nvSpPr>
      <xdr:spPr>
        <a:xfrm>
          <a:off x="8699500" y="16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14755</xdr:rowOff>
    </xdr:from>
    <xdr:ext cx="534377" cy="259045"/>
    <xdr:sp macro="" textlink="">
      <xdr:nvSpPr>
        <xdr:cNvPr id="490" name="テキスト ボックス 489"/>
        <xdr:cNvSpPr txBox="1"/>
      </xdr:nvSpPr>
      <xdr:spPr>
        <a:xfrm>
          <a:off x="8483111" y="163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43,093</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136525</xdr:rowOff>
    </xdr:from>
    <xdr:to>
      <xdr:col>11</xdr:col>
      <xdr:colOff>358775</xdr:colOff>
      <xdr:row>95</xdr:row>
      <xdr:rowOff>66675</xdr:rowOff>
    </xdr:to>
    <xdr:sp macro="" textlink="">
      <xdr:nvSpPr>
        <xdr:cNvPr id="491" name="円/楕円 490"/>
        <xdr:cNvSpPr/>
      </xdr:nvSpPr>
      <xdr:spPr>
        <a:xfrm>
          <a:off x="7810500" y="162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83202</xdr:rowOff>
    </xdr:from>
    <xdr:ext cx="534377" cy="259045"/>
    <xdr:sp macro="" textlink="">
      <xdr:nvSpPr>
        <xdr:cNvPr id="492" name="テキスト ボックス 491"/>
        <xdr:cNvSpPr txBox="1"/>
      </xdr:nvSpPr>
      <xdr:spPr>
        <a:xfrm>
          <a:off x="7594111" y="160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65145</xdr:rowOff>
    </xdr:from>
    <xdr:to>
      <xdr:col>10</xdr:col>
      <xdr:colOff>155575</xdr:colOff>
      <xdr:row>97</xdr:row>
      <xdr:rowOff>166745</xdr:rowOff>
    </xdr:to>
    <xdr:sp macro="" textlink="">
      <xdr:nvSpPr>
        <xdr:cNvPr id="493" name="円/楕円 492"/>
        <xdr:cNvSpPr/>
      </xdr:nvSpPr>
      <xdr:spPr>
        <a:xfrm>
          <a:off x="6921500" y="166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157872</xdr:rowOff>
    </xdr:from>
    <xdr:ext cx="534377" cy="259045"/>
    <xdr:sp macro="" textlink="">
      <xdr:nvSpPr>
        <xdr:cNvPr id="494" name="テキスト ボックス 493"/>
        <xdr:cNvSpPr txBox="1"/>
      </xdr:nvSpPr>
      <xdr:spPr>
        <a:xfrm>
          <a:off x="6705111" y="167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170973</xdr:rowOff>
    </xdr:from>
    <xdr:to>
      <xdr:col>23</xdr:col>
      <xdr:colOff>516889</xdr:colOff>
      <xdr:row>39</xdr:row>
      <xdr:rowOff>13147</xdr:rowOff>
    </xdr:to>
    <xdr:cxnSp macro="">
      <xdr:nvCxnSpPr>
        <xdr:cNvPr id="517" name="直線コネクタ 516"/>
        <xdr:cNvCxnSpPr/>
      </xdr:nvCxnSpPr>
      <xdr:spPr>
        <a:xfrm flipV="1">
          <a:off x="16317595" y="5314473"/>
          <a:ext cx="1269" cy="138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16974</xdr:rowOff>
    </xdr:from>
    <xdr:ext cx="469744" cy="259045"/>
    <xdr:sp macro="" textlink="">
      <xdr:nvSpPr>
        <xdr:cNvPr id="518" name="消防費最小値テキスト"/>
        <xdr:cNvSpPr txBox="1"/>
      </xdr:nvSpPr>
      <xdr:spPr>
        <a:xfrm>
          <a:off x="16370300" y="670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9,509</a:t>
          </a:r>
          <a:endParaRPr kumimoji="1" lang="ja-JP" altLang="en-US" sz="1000" b="1">
            <a:latin typeface="ＭＳ Ｐゴシック"/>
          </a:endParaRPr>
        </a:p>
      </xdr:txBody>
    </xdr:sp>
    <xdr:clientData/>
  </xdr:oneCellAnchor>
  <xdr:twoCellAnchor>
    <xdr:from>
      <xdr:col>23</xdr:col>
      <xdr:colOff>428625</xdr:colOff>
      <xdr:row>39</xdr:row>
      <xdr:rowOff>13147</xdr:rowOff>
    </xdr:from>
    <xdr:to>
      <xdr:col>23</xdr:col>
      <xdr:colOff>606425</xdr:colOff>
      <xdr:row>39</xdr:row>
      <xdr:rowOff>13147</xdr:rowOff>
    </xdr:to>
    <xdr:cxnSp macro="">
      <xdr:nvCxnSpPr>
        <xdr:cNvPr id="519" name="直線コネクタ 518"/>
        <xdr:cNvCxnSpPr/>
      </xdr:nvCxnSpPr>
      <xdr:spPr>
        <a:xfrm>
          <a:off x="16230600" y="6699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117650</xdr:rowOff>
    </xdr:from>
    <xdr:ext cx="534377" cy="259045"/>
    <xdr:sp macro="" textlink="">
      <xdr:nvSpPr>
        <xdr:cNvPr id="520" name="消防費最大値テキスト"/>
        <xdr:cNvSpPr txBox="1"/>
      </xdr:nvSpPr>
      <xdr:spPr>
        <a:xfrm>
          <a:off x="16370300" y="50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24,658</a:t>
          </a:r>
          <a:endParaRPr kumimoji="1" lang="ja-JP" altLang="en-US" sz="1000" b="1">
            <a:latin typeface="ＭＳ Ｐゴシック"/>
          </a:endParaRPr>
        </a:p>
      </xdr:txBody>
    </xdr:sp>
    <xdr:clientData/>
  </xdr:oneCellAnchor>
  <xdr:twoCellAnchor>
    <xdr:from>
      <xdr:col>23</xdr:col>
      <xdr:colOff>428625</xdr:colOff>
      <xdr:row>30</xdr:row>
      <xdr:rowOff>170973</xdr:rowOff>
    </xdr:from>
    <xdr:to>
      <xdr:col>23</xdr:col>
      <xdr:colOff>606425</xdr:colOff>
      <xdr:row>30</xdr:row>
      <xdr:rowOff>170973</xdr:rowOff>
    </xdr:to>
    <xdr:cxnSp macro="">
      <xdr:nvCxnSpPr>
        <xdr:cNvPr id="521" name="直線コネクタ 520"/>
        <xdr:cNvCxnSpPr/>
      </xdr:nvCxnSpPr>
      <xdr:spPr>
        <a:xfrm>
          <a:off x="16230600" y="531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22382</xdr:rowOff>
    </xdr:from>
    <xdr:to>
      <xdr:col>23</xdr:col>
      <xdr:colOff>517525</xdr:colOff>
      <xdr:row>36</xdr:row>
      <xdr:rowOff>52741</xdr:rowOff>
    </xdr:to>
    <xdr:cxnSp macro="">
      <xdr:nvCxnSpPr>
        <xdr:cNvPr id="522" name="直線コネクタ 521"/>
        <xdr:cNvCxnSpPr/>
      </xdr:nvCxnSpPr>
      <xdr:spPr>
        <a:xfrm>
          <a:off x="15481300" y="6194582"/>
          <a:ext cx="838200" cy="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113971</xdr:rowOff>
    </xdr:from>
    <xdr:ext cx="534377" cy="259045"/>
    <xdr:sp macro="" textlink="">
      <xdr:nvSpPr>
        <xdr:cNvPr id="523" name="消防費平均値テキスト"/>
        <xdr:cNvSpPr txBox="1"/>
      </xdr:nvSpPr>
      <xdr:spPr>
        <a:xfrm>
          <a:off x="16370300" y="5943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91094</xdr:rowOff>
    </xdr:from>
    <xdr:to>
      <xdr:col>23</xdr:col>
      <xdr:colOff>568325</xdr:colOff>
      <xdr:row>36</xdr:row>
      <xdr:rowOff>21244</xdr:rowOff>
    </xdr:to>
    <xdr:sp macro="" textlink="">
      <xdr:nvSpPr>
        <xdr:cNvPr id="524" name="フローチャート : 判断 523"/>
        <xdr:cNvSpPr/>
      </xdr:nvSpPr>
      <xdr:spPr>
        <a:xfrm>
          <a:off x="16268700" y="609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22382</xdr:rowOff>
    </xdr:from>
    <xdr:to>
      <xdr:col>22</xdr:col>
      <xdr:colOff>365125</xdr:colOff>
      <xdr:row>37</xdr:row>
      <xdr:rowOff>56215</xdr:rowOff>
    </xdr:to>
    <xdr:cxnSp macro="">
      <xdr:nvCxnSpPr>
        <xdr:cNvPr id="525" name="直線コネクタ 524"/>
        <xdr:cNvCxnSpPr/>
      </xdr:nvCxnSpPr>
      <xdr:spPr>
        <a:xfrm flipV="1">
          <a:off x="14592300" y="6194582"/>
          <a:ext cx="889000" cy="2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33</xdr:row>
      <xdr:rowOff>49581</xdr:rowOff>
    </xdr:from>
    <xdr:to>
      <xdr:col>22</xdr:col>
      <xdr:colOff>415925</xdr:colOff>
      <xdr:row>33</xdr:row>
      <xdr:rowOff>151181</xdr:rowOff>
    </xdr:to>
    <xdr:sp macro="" textlink="">
      <xdr:nvSpPr>
        <xdr:cNvPr id="526" name="フローチャート : 判断 525"/>
        <xdr:cNvSpPr/>
      </xdr:nvSpPr>
      <xdr:spPr>
        <a:xfrm>
          <a:off x="15430500" y="570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167708</xdr:rowOff>
    </xdr:from>
    <xdr:ext cx="534377" cy="259045"/>
    <xdr:sp macro="" textlink="">
      <xdr:nvSpPr>
        <xdr:cNvPr id="527" name="テキスト ボックス 526"/>
        <xdr:cNvSpPr txBox="1"/>
      </xdr:nvSpPr>
      <xdr:spPr>
        <a:xfrm>
          <a:off x="15214111" y="548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19,805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9124</xdr:rowOff>
    </xdr:from>
    <xdr:to>
      <xdr:col>21</xdr:col>
      <xdr:colOff>161925</xdr:colOff>
      <xdr:row>37</xdr:row>
      <xdr:rowOff>56215</xdr:rowOff>
    </xdr:to>
    <xdr:cxnSp macro="">
      <xdr:nvCxnSpPr>
        <xdr:cNvPr id="528" name="直線コネクタ 527"/>
        <xdr:cNvCxnSpPr/>
      </xdr:nvCxnSpPr>
      <xdr:spPr>
        <a:xfrm>
          <a:off x="13703300" y="6352774"/>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131785</xdr:rowOff>
    </xdr:from>
    <xdr:to>
      <xdr:col>21</xdr:col>
      <xdr:colOff>212725</xdr:colOff>
      <xdr:row>36</xdr:row>
      <xdr:rowOff>61935</xdr:rowOff>
    </xdr:to>
    <xdr:sp macro="" textlink="">
      <xdr:nvSpPr>
        <xdr:cNvPr id="529" name="フローチャート : 判断 528"/>
        <xdr:cNvSpPr/>
      </xdr:nvSpPr>
      <xdr:spPr>
        <a:xfrm>
          <a:off x="14541500" y="61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78462</xdr:rowOff>
    </xdr:from>
    <xdr:ext cx="534377" cy="259045"/>
    <xdr:sp macro="" textlink="">
      <xdr:nvSpPr>
        <xdr:cNvPr id="530" name="テキスト ボックス 529"/>
        <xdr:cNvSpPr txBox="1"/>
      </xdr:nvSpPr>
      <xdr:spPr>
        <a:xfrm>
          <a:off x="14325111" y="590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15,156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69017</xdr:rowOff>
    </xdr:from>
    <xdr:to>
      <xdr:col>19</xdr:col>
      <xdr:colOff>644525</xdr:colOff>
      <xdr:row>37</xdr:row>
      <xdr:rowOff>9124</xdr:rowOff>
    </xdr:to>
    <xdr:cxnSp macro="">
      <xdr:nvCxnSpPr>
        <xdr:cNvPr id="531" name="直線コネクタ 530"/>
        <xdr:cNvCxnSpPr/>
      </xdr:nvCxnSpPr>
      <xdr:spPr>
        <a:xfrm>
          <a:off x="12814300" y="6069767"/>
          <a:ext cx="889000" cy="2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77744</xdr:rowOff>
    </xdr:from>
    <xdr:to>
      <xdr:col>20</xdr:col>
      <xdr:colOff>9525</xdr:colOff>
      <xdr:row>36</xdr:row>
      <xdr:rowOff>7894</xdr:rowOff>
    </xdr:to>
    <xdr:sp macro="" textlink="">
      <xdr:nvSpPr>
        <xdr:cNvPr id="532" name="フローチャート : 判断 531"/>
        <xdr:cNvSpPr/>
      </xdr:nvSpPr>
      <xdr:spPr>
        <a:xfrm>
          <a:off x="13652500" y="607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24421</xdr:rowOff>
    </xdr:from>
    <xdr:ext cx="534377" cy="259045"/>
    <xdr:sp macro="" textlink="">
      <xdr:nvSpPr>
        <xdr:cNvPr id="533" name="テキスト ボックス 532"/>
        <xdr:cNvSpPr txBox="1"/>
      </xdr:nvSpPr>
      <xdr:spPr>
        <a:xfrm>
          <a:off x="13436111" y="585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15,747</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156291</xdr:rowOff>
    </xdr:from>
    <xdr:to>
      <xdr:col>18</xdr:col>
      <xdr:colOff>492125</xdr:colOff>
      <xdr:row>36</xdr:row>
      <xdr:rowOff>86441</xdr:rowOff>
    </xdr:to>
    <xdr:sp macro="" textlink="">
      <xdr:nvSpPr>
        <xdr:cNvPr id="534" name="フローチャート : 判断 533"/>
        <xdr:cNvSpPr/>
      </xdr:nvSpPr>
      <xdr:spPr>
        <a:xfrm>
          <a:off x="12763500" y="615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77568</xdr:rowOff>
    </xdr:from>
    <xdr:ext cx="534377" cy="259045"/>
    <xdr:sp macro="" textlink="">
      <xdr:nvSpPr>
        <xdr:cNvPr id="535" name="テキスト ボックス 534"/>
        <xdr:cNvSpPr txBox="1"/>
      </xdr:nvSpPr>
      <xdr:spPr>
        <a:xfrm>
          <a:off x="12547111" y="62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1941</xdr:rowOff>
    </xdr:from>
    <xdr:to>
      <xdr:col>23</xdr:col>
      <xdr:colOff>568325</xdr:colOff>
      <xdr:row>36</xdr:row>
      <xdr:rowOff>103541</xdr:rowOff>
    </xdr:to>
    <xdr:sp macro="" textlink="">
      <xdr:nvSpPr>
        <xdr:cNvPr id="541" name="円/楕円 540"/>
        <xdr:cNvSpPr/>
      </xdr:nvSpPr>
      <xdr:spPr>
        <a:xfrm>
          <a:off x="16268700" y="61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151818</xdr:rowOff>
    </xdr:from>
    <xdr:ext cx="534377" cy="259045"/>
    <xdr:sp macro="" textlink="">
      <xdr:nvSpPr>
        <xdr:cNvPr id="542" name="消防費該当値テキスト"/>
        <xdr:cNvSpPr txBox="1"/>
      </xdr:nvSpPr>
      <xdr:spPr>
        <a:xfrm>
          <a:off x="16370300" y="61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14,701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143032</xdr:rowOff>
    </xdr:from>
    <xdr:to>
      <xdr:col>22</xdr:col>
      <xdr:colOff>415925</xdr:colOff>
      <xdr:row>36</xdr:row>
      <xdr:rowOff>73182</xdr:rowOff>
    </xdr:to>
    <xdr:sp macro="" textlink="">
      <xdr:nvSpPr>
        <xdr:cNvPr id="543" name="円/楕円 542"/>
        <xdr:cNvSpPr/>
      </xdr:nvSpPr>
      <xdr:spPr>
        <a:xfrm>
          <a:off x="15430500" y="614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64309</xdr:rowOff>
    </xdr:from>
    <xdr:ext cx="534377" cy="259045"/>
    <xdr:sp macro="" textlink="">
      <xdr:nvSpPr>
        <xdr:cNvPr id="544" name="テキスト ボックス 543"/>
        <xdr:cNvSpPr txBox="1"/>
      </xdr:nvSpPr>
      <xdr:spPr>
        <a:xfrm>
          <a:off x="15214111" y="62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5415</xdr:rowOff>
    </xdr:from>
    <xdr:to>
      <xdr:col>21</xdr:col>
      <xdr:colOff>212725</xdr:colOff>
      <xdr:row>37</xdr:row>
      <xdr:rowOff>107015</xdr:rowOff>
    </xdr:to>
    <xdr:sp macro="" textlink="">
      <xdr:nvSpPr>
        <xdr:cNvPr id="545" name="円/楕円 544"/>
        <xdr:cNvSpPr/>
      </xdr:nvSpPr>
      <xdr:spPr>
        <a:xfrm>
          <a:off x="14541500" y="63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98142</xdr:rowOff>
    </xdr:from>
    <xdr:ext cx="534377" cy="259045"/>
    <xdr:sp macro="" textlink="">
      <xdr:nvSpPr>
        <xdr:cNvPr id="546" name="テキスト ボックス 545"/>
        <xdr:cNvSpPr txBox="1"/>
      </xdr:nvSpPr>
      <xdr:spPr>
        <a:xfrm>
          <a:off x="14325111" y="644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129774</xdr:rowOff>
    </xdr:from>
    <xdr:to>
      <xdr:col>20</xdr:col>
      <xdr:colOff>9525</xdr:colOff>
      <xdr:row>37</xdr:row>
      <xdr:rowOff>59924</xdr:rowOff>
    </xdr:to>
    <xdr:sp macro="" textlink="">
      <xdr:nvSpPr>
        <xdr:cNvPr id="547" name="円/楕円 546"/>
        <xdr:cNvSpPr/>
      </xdr:nvSpPr>
      <xdr:spPr>
        <a:xfrm>
          <a:off x="13652500" y="63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51051</xdr:rowOff>
    </xdr:from>
    <xdr:ext cx="534377" cy="259045"/>
    <xdr:sp macro="" textlink="">
      <xdr:nvSpPr>
        <xdr:cNvPr id="548" name="テキスト ボックス 547"/>
        <xdr:cNvSpPr txBox="1"/>
      </xdr:nvSpPr>
      <xdr:spPr>
        <a:xfrm>
          <a:off x="13436111" y="63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18217</xdr:rowOff>
    </xdr:from>
    <xdr:to>
      <xdr:col>18</xdr:col>
      <xdr:colOff>492125</xdr:colOff>
      <xdr:row>35</xdr:row>
      <xdr:rowOff>119817</xdr:rowOff>
    </xdr:to>
    <xdr:sp macro="" textlink="">
      <xdr:nvSpPr>
        <xdr:cNvPr id="549" name="円/楕円 548"/>
        <xdr:cNvSpPr/>
      </xdr:nvSpPr>
      <xdr:spPr>
        <a:xfrm>
          <a:off x="12763500" y="60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136344</xdr:rowOff>
    </xdr:from>
    <xdr:ext cx="534377" cy="259045"/>
    <xdr:sp macro="" textlink="">
      <xdr:nvSpPr>
        <xdr:cNvPr id="550" name="テキスト ボックス 549"/>
        <xdr:cNvSpPr txBox="1"/>
      </xdr:nvSpPr>
      <xdr:spPr>
        <a:xfrm>
          <a:off x="12547111" y="57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106759</xdr:rowOff>
    </xdr:from>
    <xdr:to>
      <xdr:col>23</xdr:col>
      <xdr:colOff>516889</xdr:colOff>
      <xdr:row>57</xdr:row>
      <xdr:rowOff>118235</xdr:rowOff>
    </xdr:to>
    <xdr:cxnSp macro="">
      <xdr:nvCxnSpPr>
        <xdr:cNvPr id="573" name="直線コネクタ 572"/>
        <xdr:cNvCxnSpPr/>
      </xdr:nvCxnSpPr>
      <xdr:spPr>
        <a:xfrm flipV="1">
          <a:off x="16317595" y="8679259"/>
          <a:ext cx="1269" cy="1211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122062</xdr:rowOff>
    </xdr:from>
    <xdr:ext cx="534377" cy="259045"/>
    <xdr:sp macro="" textlink="">
      <xdr:nvSpPr>
        <xdr:cNvPr id="574" name="教育費最小値テキスト"/>
        <xdr:cNvSpPr txBox="1"/>
      </xdr:nvSpPr>
      <xdr:spPr>
        <a:xfrm>
          <a:off x="16370300" y="989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28,439</a:t>
          </a:r>
          <a:endParaRPr kumimoji="1" lang="ja-JP" altLang="en-US" sz="1000" b="1">
            <a:latin typeface="ＭＳ Ｐゴシック"/>
          </a:endParaRPr>
        </a:p>
      </xdr:txBody>
    </xdr:sp>
    <xdr:clientData/>
  </xdr:oneCellAnchor>
  <xdr:twoCellAnchor>
    <xdr:from>
      <xdr:col>23</xdr:col>
      <xdr:colOff>428625</xdr:colOff>
      <xdr:row>57</xdr:row>
      <xdr:rowOff>118235</xdr:rowOff>
    </xdr:from>
    <xdr:to>
      <xdr:col>23</xdr:col>
      <xdr:colOff>606425</xdr:colOff>
      <xdr:row>57</xdr:row>
      <xdr:rowOff>118235</xdr:rowOff>
    </xdr:to>
    <xdr:cxnSp macro="">
      <xdr:nvCxnSpPr>
        <xdr:cNvPr id="575" name="直線コネクタ 574"/>
        <xdr:cNvCxnSpPr/>
      </xdr:nvCxnSpPr>
      <xdr:spPr>
        <a:xfrm>
          <a:off x="16230600" y="9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53436</xdr:rowOff>
    </xdr:from>
    <xdr:ext cx="534377" cy="259045"/>
    <xdr:sp macro="" textlink="">
      <xdr:nvSpPr>
        <xdr:cNvPr id="576" name="教育費最大値テキスト"/>
        <xdr:cNvSpPr txBox="1"/>
      </xdr:nvSpPr>
      <xdr:spPr>
        <a:xfrm>
          <a:off x="16370300" y="84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81,441</a:t>
          </a:r>
          <a:endParaRPr kumimoji="1" lang="ja-JP" altLang="en-US" sz="1000" b="1">
            <a:latin typeface="ＭＳ Ｐゴシック"/>
          </a:endParaRPr>
        </a:p>
      </xdr:txBody>
    </xdr:sp>
    <xdr:clientData/>
  </xdr:oneCellAnchor>
  <xdr:twoCellAnchor>
    <xdr:from>
      <xdr:col>23</xdr:col>
      <xdr:colOff>428625</xdr:colOff>
      <xdr:row>50</xdr:row>
      <xdr:rowOff>106759</xdr:rowOff>
    </xdr:from>
    <xdr:to>
      <xdr:col>23</xdr:col>
      <xdr:colOff>606425</xdr:colOff>
      <xdr:row>50</xdr:row>
      <xdr:rowOff>106759</xdr:rowOff>
    </xdr:to>
    <xdr:cxnSp macro="">
      <xdr:nvCxnSpPr>
        <xdr:cNvPr id="577" name="直線コネクタ 576"/>
        <xdr:cNvCxnSpPr/>
      </xdr:nvCxnSpPr>
      <xdr:spPr>
        <a:xfrm>
          <a:off x="16230600" y="8679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57724</xdr:rowOff>
    </xdr:from>
    <xdr:to>
      <xdr:col>23</xdr:col>
      <xdr:colOff>517525</xdr:colOff>
      <xdr:row>54</xdr:row>
      <xdr:rowOff>137299</xdr:rowOff>
    </xdr:to>
    <xdr:cxnSp macro="">
      <xdr:nvCxnSpPr>
        <xdr:cNvPr id="578" name="直線コネクタ 577"/>
        <xdr:cNvCxnSpPr/>
      </xdr:nvCxnSpPr>
      <xdr:spPr>
        <a:xfrm flipV="1">
          <a:off x="15481300" y="8973124"/>
          <a:ext cx="838200" cy="42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18178</xdr:rowOff>
    </xdr:from>
    <xdr:ext cx="534377" cy="259045"/>
    <xdr:sp macro="" textlink="">
      <xdr:nvSpPr>
        <xdr:cNvPr id="579" name="教育費平均値テキスト"/>
        <xdr:cNvSpPr txBox="1"/>
      </xdr:nvSpPr>
      <xdr:spPr>
        <a:xfrm>
          <a:off x="16370300" y="9276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39751</xdr:rowOff>
    </xdr:from>
    <xdr:to>
      <xdr:col>23</xdr:col>
      <xdr:colOff>568325</xdr:colOff>
      <xdr:row>54</xdr:row>
      <xdr:rowOff>141351</xdr:rowOff>
    </xdr:to>
    <xdr:sp macro="" textlink="">
      <xdr:nvSpPr>
        <xdr:cNvPr id="580" name="フローチャート : 判断 579"/>
        <xdr:cNvSpPr/>
      </xdr:nvSpPr>
      <xdr:spPr>
        <a:xfrm>
          <a:off x="16268700" y="929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137299</xdr:rowOff>
    </xdr:from>
    <xdr:to>
      <xdr:col>22</xdr:col>
      <xdr:colOff>365125</xdr:colOff>
      <xdr:row>54</xdr:row>
      <xdr:rowOff>157188</xdr:rowOff>
    </xdr:to>
    <xdr:cxnSp macro="">
      <xdr:nvCxnSpPr>
        <xdr:cNvPr id="581" name="直線コネクタ 580"/>
        <xdr:cNvCxnSpPr/>
      </xdr:nvCxnSpPr>
      <xdr:spPr>
        <a:xfrm flipV="1">
          <a:off x="14592300" y="9395599"/>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57582</xdr:rowOff>
    </xdr:from>
    <xdr:to>
      <xdr:col>22</xdr:col>
      <xdr:colOff>415925</xdr:colOff>
      <xdr:row>54</xdr:row>
      <xdr:rowOff>159182</xdr:rowOff>
    </xdr:to>
    <xdr:sp macro="" textlink="">
      <xdr:nvSpPr>
        <xdr:cNvPr id="582" name="フローチャート : 判断 581"/>
        <xdr:cNvSpPr/>
      </xdr:nvSpPr>
      <xdr:spPr>
        <a:xfrm>
          <a:off x="15430500" y="93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4259</xdr:rowOff>
    </xdr:from>
    <xdr:ext cx="534377" cy="259045"/>
    <xdr:sp macro="" textlink="">
      <xdr:nvSpPr>
        <xdr:cNvPr id="583" name="テキスト ボックス 582"/>
        <xdr:cNvSpPr txBox="1"/>
      </xdr:nvSpPr>
      <xdr:spPr>
        <a:xfrm>
          <a:off x="15214111" y="909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19571</xdr:rowOff>
    </xdr:from>
    <xdr:to>
      <xdr:col>21</xdr:col>
      <xdr:colOff>161925</xdr:colOff>
      <xdr:row>54</xdr:row>
      <xdr:rowOff>157188</xdr:rowOff>
    </xdr:to>
    <xdr:cxnSp macro="">
      <xdr:nvCxnSpPr>
        <xdr:cNvPr id="584" name="直線コネクタ 583"/>
        <xdr:cNvCxnSpPr/>
      </xdr:nvCxnSpPr>
      <xdr:spPr>
        <a:xfrm>
          <a:off x="13703300" y="9277871"/>
          <a:ext cx="8890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140289</xdr:rowOff>
    </xdr:from>
    <xdr:to>
      <xdr:col>21</xdr:col>
      <xdr:colOff>212725</xdr:colOff>
      <xdr:row>54</xdr:row>
      <xdr:rowOff>70439</xdr:rowOff>
    </xdr:to>
    <xdr:sp macro="" textlink="">
      <xdr:nvSpPr>
        <xdr:cNvPr id="585" name="フローチャート : 判断 584"/>
        <xdr:cNvSpPr/>
      </xdr:nvSpPr>
      <xdr:spPr>
        <a:xfrm>
          <a:off x="14541500" y="922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86966</xdr:rowOff>
    </xdr:from>
    <xdr:ext cx="534377" cy="259045"/>
    <xdr:sp macro="" textlink="">
      <xdr:nvSpPr>
        <xdr:cNvPr id="586" name="テキスト ボックス 585"/>
        <xdr:cNvSpPr txBox="1"/>
      </xdr:nvSpPr>
      <xdr:spPr>
        <a:xfrm>
          <a:off x="14325111" y="900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55,252</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19571</xdr:rowOff>
    </xdr:from>
    <xdr:to>
      <xdr:col>19</xdr:col>
      <xdr:colOff>644525</xdr:colOff>
      <xdr:row>55</xdr:row>
      <xdr:rowOff>70206</xdr:rowOff>
    </xdr:to>
    <xdr:cxnSp macro="">
      <xdr:nvCxnSpPr>
        <xdr:cNvPr id="587" name="直線コネクタ 586"/>
        <xdr:cNvCxnSpPr/>
      </xdr:nvCxnSpPr>
      <xdr:spPr>
        <a:xfrm flipV="1">
          <a:off x="12814300" y="9277871"/>
          <a:ext cx="889000" cy="22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20823</xdr:rowOff>
    </xdr:from>
    <xdr:to>
      <xdr:col>20</xdr:col>
      <xdr:colOff>9525</xdr:colOff>
      <xdr:row>54</xdr:row>
      <xdr:rowOff>122423</xdr:rowOff>
    </xdr:to>
    <xdr:sp macro="" textlink="">
      <xdr:nvSpPr>
        <xdr:cNvPr id="588" name="フローチャート : 判断 587"/>
        <xdr:cNvSpPr/>
      </xdr:nvSpPr>
      <xdr:spPr>
        <a:xfrm>
          <a:off x="13652500" y="927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113550</xdr:rowOff>
    </xdr:from>
    <xdr:ext cx="534377" cy="259045"/>
    <xdr:sp macro="" textlink="">
      <xdr:nvSpPr>
        <xdr:cNvPr id="589" name="テキスト ボックス 588"/>
        <xdr:cNvSpPr txBox="1"/>
      </xdr:nvSpPr>
      <xdr:spPr>
        <a:xfrm>
          <a:off x="13436111" y="93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52,978</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79870</xdr:rowOff>
    </xdr:from>
    <xdr:to>
      <xdr:col>18</xdr:col>
      <xdr:colOff>492125</xdr:colOff>
      <xdr:row>55</xdr:row>
      <xdr:rowOff>10020</xdr:rowOff>
    </xdr:to>
    <xdr:sp macro="" textlink="">
      <xdr:nvSpPr>
        <xdr:cNvPr id="590" name="フローチャート : 判断 589"/>
        <xdr:cNvSpPr/>
      </xdr:nvSpPr>
      <xdr:spPr>
        <a:xfrm>
          <a:off x="12763500" y="93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26547</xdr:rowOff>
    </xdr:from>
    <xdr:ext cx="534377" cy="259045"/>
    <xdr:sp macro="" textlink="">
      <xdr:nvSpPr>
        <xdr:cNvPr id="591" name="テキスト ボックス 590"/>
        <xdr:cNvSpPr txBox="1"/>
      </xdr:nvSpPr>
      <xdr:spPr>
        <a:xfrm>
          <a:off x="12547111" y="91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50,395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6924</xdr:rowOff>
    </xdr:from>
    <xdr:to>
      <xdr:col>23</xdr:col>
      <xdr:colOff>568325</xdr:colOff>
      <xdr:row>52</xdr:row>
      <xdr:rowOff>108524</xdr:rowOff>
    </xdr:to>
    <xdr:sp macro="" textlink="">
      <xdr:nvSpPr>
        <xdr:cNvPr id="597" name="円/楕円 596"/>
        <xdr:cNvSpPr/>
      </xdr:nvSpPr>
      <xdr:spPr>
        <a:xfrm>
          <a:off x="16268700" y="892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29801</xdr:rowOff>
    </xdr:from>
    <xdr:ext cx="534377" cy="259045"/>
    <xdr:sp macro="" textlink="">
      <xdr:nvSpPr>
        <xdr:cNvPr id="598" name="教育費該当値テキスト"/>
        <xdr:cNvSpPr txBox="1"/>
      </xdr:nvSpPr>
      <xdr:spPr>
        <a:xfrm>
          <a:off x="16370300" y="87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68,586</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86499</xdr:rowOff>
    </xdr:from>
    <xdr:to>
      <xdr:col>22</xdr:col>
      <xdr:colOff>415925</xdr:colOff>
      <xdr:row>55</xdr:row>
      <xdr:rowOff>16649</xdr:rowOff>
    </xdr:to>
    <xdr:sp macro="" textlink="">
      <xdr:nvSpPr>
        <xdr:cNvPr id="599" name="円/楕円 598"/>
        <xdr:cNvSpPr/>
      </xdr:nvSpPr>
      <xdr:spPr>
        <a:xfrm>
          <a:off x="15430500" y="934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7776</xdr:rowOff>
    </xdr:from>
    <xdr:ext cx="534377" cy="259045"/>
    <xdr:sp macro="" textlink="">
      <xdr:nvSpPr>
        <xdr:cNvPr id="600" name="テキスト ボックス 599"/>
        <xdr:cNvSpPr txBox="1"/>
      </xdr:nvSpPr>
      <xdr:spPr>
        <a:xfrm>
          <a:off x="15214111" y="943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106388</xdr:rowOff>
    </xdr:from>
    <xdr:to>
      <xdr:col>21</xdr:col>
      <xdr:colOff>212725</xdr:colOff>
      <xdr:row>55</xdr:row>
      <xdr:rowOff>36538</xdr:rowOff>
    </xdr:to>
    <xdr:sp macro="" textlink="">
      <xdr:nvSpPr>
        <xdr:cNvPr id="601" name="円/楕円 600"/>
        <xdr:cNvSpPr/>
      </xdr:nvSpPr>
      <xdr:spPr>
        <a:xfrm>
          <a:off x="14541500" y="93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27665</xdr:rowOff>
    </xdr:from>
    <xdr:ext cx="534377" cy="259045"/>
    <xdr:sp macro="" textlink="">
      <xdr:nvSpPr>
        <xdr:cNvPr id="602" name="テキスト ボックス 601"/>
        <xdr:cNvSpPr txBox="1"/>
      </xdr:nvSpPr>
      <xdr:spPr>
        <a:xfrm>
          <a:off x="14325111" y="945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49,235</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140221</xdr:rowOff>
    </xdr:from>
    <xdr:to>
      <xdr:col>20</xdr:col>
      <xdr:colOff>9525</xdr:colOff>
      <xdr:row>54</xdr:row>
      <xdr:rowOff>70371</xdr:rowOff>
    </xdr:to>
    <xdr:sp macro="" textlink="">
      <xdr:nvSpPr>
        <xdr:cNvPr id="603" name="円/楕円 602"/>
        <xdr:cNvSpPr/>
      </xdr:nvSpPr>
      <xdr:spPr>
        <a:xfrm>
          <a:off x="13652500" y="92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86898</xdr:rowOff>
    </xdr:from>
    <xdr:ext cx="534377" cy="259045"/>
    <xdr:sp macro="" textlink="">
      <xdr:nvSpPr>
        <xdr:cNvPr id="604" name="テキスト ボックス 603"/>
        <xdr:cNvSpPr txBox="1"/>
      </xdr:nvSpPr>
      <xdr:spPr>
        <a:xfrm>
          <a:off x="13436111" y="900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19406</xdr:rowOff>
    </xdr:from>
    <xdr:to>
      <xdr:col>18</xdr:col>
      <xdr:colOff>492125</xdr:colOff>
      <xdr:row>55</xdr:row>
      <xdr:rowOff>121006</xdr:rowOff>
    </xdr:to>
    <xdr:sp macro="" textlink="">
      <xdr:nvSpPr>
        <xdr:cNvPr id="605" name="円/楕円 604"/>
        <xdr:cNvSpPr/>
      </xdr:nvSpPr>
      <xdr:spPr>
        <a:xfrm>
          <a:off x="12763500" y="94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112133</xdr:rowOff>
    </xdr:from>
    <xdr:ext cx="534377" cy="259045"/>
    <xdr:sp macro="" textlink="">
      <xdr:nvSpPr>
        <xdr:cNvPr id="606" name="テキスト ボックス 605"/>
        <xdr:cNvSpPr txBox="1"/>
      </xdr:nvSpPr>
      <xdr:spPr>
        <a:xfrm>
          <a:off x="12547111" y="95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2" name="テキスト ボックス 62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4" name="テキスト ボックス 62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98552</xdr:rowOff>
    </xdr:from>
    <xdr:to>
      <xdr:col>23</xdr:col>
      <xdr:colOff>516889</xdr:colOff>
      <xdr:row>79</xdr:row>
      <xdr:rowOff>44450</xdr:rowOff>
    </xdr:to>
    <xdr:cxnSp macro="">
      <xdr:nvCxnSpPr>
        <xdr:cNvPr id="630" name="直線コネクタ 629"/>
        <xdr:cNvCxnSpPr/>
      </xdr:nvCxnSpPr>
      <xdr:spPr>
        <a:xfrm flipV="1">
          <a:off x="16317595" y="12100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45229</xdr:rowOff>
    </xdr:from>
    <xdr:ext cx="534377" cy="259045"/>
    <xdr:sp macro="" textlink="">
      <xdr:nvSpPr>
        <xdr:cNvPr id="633" name="災害復旧費最大値テキスト"/>
        <xdr:cNvSpPr txBox="1"/>
      </xdr:nvSpPr>
      <xdr:spPr>
        <a:xfrm>
          <a:off x="16370300" y="118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70</xdr:row>
      <xdr:rowOff>98552</xdr:rowOff>
    </xdr:from>
    <xdr:to>
      <xdr:col>23</xdr:col>
      <xdr:colOff>606425</xdr:colOff>
      <xdr:row>70</xdr:row>
      <xdr:rowOff>98552</xdr:rowOff>
    </xdr:to>
    <xdr:cxnSp macro="">
      <xdr:nvCxnSpPr>
        <xdr:cNvPr id="634" name="直線コネクタ 633"/>
        <xdr:cNvCxnSpPr/>
      </xdr:nvCxnSpPr>
      <xdr:spPr>
        <a:xfrm>
          <a:off x="16230600" y="1210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78105</xdr:rowOff>
    </xdr:from>
    <xdr:to>
      <xdr:col>23</xdr:col>
      <xdr:colOff>517525</xdr:colOff>
      <xdr:row>78</xdr:row>
      <xdr:rowOff>141860</xdr:rowOff>
    </xdr:to>
    <xdr:cxnSp macro="">
      <xdr:nvCxnSpPr>
        <xdr:cNvPr id="635" name="直線コネクタ 634"/>
        <xdr:cNvCxnSpPr/>
      </xdr:nvCxnSpPr>
      <xdr:spPr>
        <a:xfrm>
          <a:off x="15481300" y="13451205"/>
          <a:ext cx="838200" cy="6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22623</xdr:rowOff>
    </xdr:from>
    <xdr:ext cx="469744" cy="259045"/>
    <xdr:sp macro="" textlink="">
      <xdr:nvSpPr>
        <xdr:cNvPr id="636" name="災害復旧費平均値テキスト"/>
        <xdr:cNvSpPr txBox="1"/>
      </xdr:nvSpPr>
      <xdr:spPr>
        <a:xfrm>
          <a:off x="16370300" y="1305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171196</xdr:rowOff>
    </xdr:from>
    <xdr:to>
      <xdr:col>23</xdr:col>
      <xdr:colOff>568325</xdr:colOff>
      <xdr:row>77</xdr:row>
      <xdr:rowOff>101346</xdr:rowOff>
    </xdr:to>
    <xdr:sp macro="" textlink="">
      <xdr:nvSpPr>
        <xdr:cNvPr id="637" name="フローチャート : 判断 636"/>
        <xdr:cNvSpPr/>
      </xdr:nvSpPr>
      <xdr:spPr>
        <a:xfrm>
          <a:off x="16268700" y="1320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48261</xdr:rowOff>
    </xdr:from>
    <xdr:to>
      <xdr:col>22</xdr:col>
      <xdr:colOff>365125</xdr:colOff>
      <xdr:row>78</xdr:row>
      <xdr:rowOff>78105</xdr:rowOff>
    </xdr:to>
    <xdr:cxnSp macro="">
      <xdr:nvCxnSpPr>
        <xdr:cNvPr id="638" name="直線コネクタ 637"/>
        <xdr:cNvCxnSpPr/>
      </xdr:nvCxnSpPr>
      <xdr:spPr>
        <a:xfrm>
          <a:off x="14592300" y="13249911"/>
          <a:ext cx="889000" cy="20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44577</xdr:rowOff>
    </xdr:from>
    <xdr:to>
      <xdr:col>22</xdr:col>
      <xdr:colOff>415925</xdr:colOff>
      <xdr:row>77</xdr:row>
      <xdr:rowOff>146177</xdr:rowOff>
    </xdr:to>
    <xdr:sp macro="" textlink="">
      <xdr:nvSpPr>
        <xdr:cNvPr id="639" name="フローチャート : 判断 638"/>
        <xdr:cNvSpPr/>
      </xdr:nvSpPr>
      <xdr:spPr>
        <a:xfrm>
          <a:off x="15430500" y="1324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162704</xdr:rowOff>
    </xdr:from>
    <xdr:ext cx="469744" cy="259045"/>
    <xdr:sp macro="" textlink="">
      <xdr:nvSpPr>
        <xdr:cNvPr id="640" name="テキスト ボックス 639"/>
        <xdr:cNvSpPr txBox="1"/>
      </xdr:nvSpPr>
      <xdr:spPr>
        <a:xfrm>
          <a:off x="15246427" y="1302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2,299</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166370</xdr:rowOff>
    </xdr:from>
    <xdr:to>
      <xdr:col>21</xdr:col>
      <xdr:colOff>161925</xdr:colOff>
      <xdr:row>77</xdr:row>
      <xdr:rowOff>48261</xdr:rowOff>
    </xdr:to>
    <xdr:cxnSp macro="">
      <xdr:nvCxnSpPr>
        <xdr:cNvPr id="641" name="直線コネクタ 640"/>
        <xdr:cNvCxnSpPr/>
      </xdr:nvCxnSpPr>
      <xdr:spPr>
        <a:xfrm>
          <a:off x="13703300" y="12853670"/>
          <a:ext cx="889000" cy="3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20193</xdr:rowOff>
    </xdr:from>
    <xdr:to>
      <xdr:col>21</xdr:col>
      <xdr:colOff>212725</xdr:colOff>
      <xdr:row>77</xdr:row>
      <xdr:rowOff>121793</xdr:rowOff>
    </xdr:to>
    <xdr:sp macro="" textlink="">
      <xdr:nvSpPr>
        <xdr:cNvPr id="642" name="フローチャート : 判断 641"/>
        <xdr:cNvSpPr/>
      </xdr:nvSpPr>
      <xdr:spPr>
        <a:xfrm>
          <a:off x="14541500" y="1322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112920</xdr:rowOff>
    </xdr:from>
    <xdr:ext cx="469744" cy="259045"/>
    <xdr:sp macro="" textlink="">
      <xdr:nvSpPr>
        <xdr:cNvPr id="643" name="テキスト ボックス 642"/>
        <xdr:cNvSpPr txBox="1"/>
      </xdr:nvSpPr>
      <xdr:spPr>
        <a:xfrm>
          <a:off x="14357427" y="1331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90551</xdr:rowOff>
    </xdr:from>
    <xdr:to>
      <xdr:col>19</xdr:col>
      <xdr:colOff>644525</xdr:colOff>
      <xdr:row>74</xdr:row>
      <xdr:rowOff>166370</xdr:rowOff>
    </xdr:to>
    <xdr:cxnSp macro="">
      <xdr:nvCxnSpPr>
        <xdr:cNvPr id="644" name="直線コネクタ 643"/>
        <xdr:cNvCxnSpPr/>
      </xdr:nvCxnSpPr>
      <xdr:spPr>
        <a:xfrm>
          <a:off x="12814300" y="12263501"/>
          <a:ext cx="889000" cy="59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14860</xdr:rowOff>
    </xdr:from>
    <xdr:to>
      <xdr:col>20</xdr:col>
      <xdr:colOff>9525</xdr:colOff>
      <xdr:row>77</xdr:row>
      <xdr:rowOff>116460</xdr:rowOff>
    </xdr:to>
    <xdr:sp macro="" textlink="">
      <xdr:nvSpPr>
        <xdr:cNvPr id="645" name="フローチャート : 判断 644"/>
        <xdr:cNvSpPr/>
      </xdr:nvSpPr>
      <xdr:spPr>
        <a:xfrm>
          <a:off x="13652500" y="132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107587</xdr:rowOff>
    </xdr:from>
    <xdr:ext cx="469744" cy="259045"/>
    <xdr:sp macro="" textlink="">
      <xdr:nvSpPr>
        <xdr:cNvPr id="646" name="テキスト ボックス 645"/>
        <xdr:cNvSpPr txBox="1"/>
      </xdr:nvSpPr>
      <xdr:spPr>
        <a:xfrm>
          <a:off x="13468427" y="133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162306</xdr:rowOff>
    </xdr:from>
    <xdr:to>
      <xdr:col>18</xdr:col>
      <xdr:colOff>492125</xdr:colOff>
      <xdr:row>76</xdr:row>
      <xdr:rowOff>92456</xdr:rowOff>
    </xdr:to>
    <xdr:sp macro="" textlink="">
      <xdr:nvSpPr>
        <xdr:cNvPr id="647" name="フローチャート : 判断 646"/>
        <xdr:cNvSpPr/>
      </xdr:nvSpPr>
      <xdr:spPr>
        <a:xfrm>
          <a:off x="12763500" y="1302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83583</xdr:rowOff>
    </xdr:from>
    <xdr:ext cx="469744" cy="259045"/>
    <xdr:sp macro="" textlink="">
      <xdr:nvSpPr>
        <xdr:cNvPr id="648" name="テキスト ボックス 647"/>
        <xdr:cNvSpPr txBox="1"/>
      </xdr:nvSpPr>
      <xdr:spPr>
        <a:xfrm>
          <a:off x="12579427" y="1311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91060</xdr:rowOff>
    </xdr:from>
    <xdr:to>
      <xdr:col>23</xdr:col>
      <xdr:colOff>568325</xdr:colOff>
      <xdr:row>79</xdr:row>
      <xdr:rowOff>21210</xdr:rowOff>
    </xdr:to>
    <xdr:sp macro="" textlink="">
      <xdr:nvSpPr>
        <xdr:cNvPr id="654" name="円/楕円 653"/>
        <xdr:cNvSpPr/>
      </xdr:nvSpPr>
      <xdr:spPr>
        <a:xfrm>
          <a:off x="16268700" y="134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5987</xdr:rowOff>
    </xdr:from>
    <xdr:ext cx="378565" cy="259045"/>
    <xdr:sp macro="" textlink="">
      <xdr:nvSpPr>
        <xdr:cNvPr id="655" name="災害復旧費該当値テキスト"/>
        <xdr:cNvSpPr txBox="1"/>
      </xdr:nvSpPr>
      <xdr:spPr>
        <a:xfrm>
          <a:off x="16370300" y="1337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27305</xdr:rowOff>
    </xdr:from>
    <xdr:to>
      <xdr:col>22</xdr:col>
      <xdr:colOff>415925</xdr:colOff>
      <xdr:row>78</xdr:row>
      <xdr:rowOff>128905</xdr:rowOff>
    </xdr:to>
    <xdr:sp macro="" textlink="">
      <xdr:nvSpPr>
        <xdr:cNvPr id="656" name="円/楕円 655"/>
        <xdr:cNvSpPr/>
      </xdr:nvSpPr>
      <xdr:spPr>
        <a:xfrm>
          <a:off x="15430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120032</xdr:rowOff>
    </xdr:from>
    <xdr:ext cx="469744" cy="259045"/>
    <xdr:sp macro="" textlink="">
      <xdr:nvSpPr>
        <xdr:cNvPr id="657" name="テキスト ボックス 656"/>
        <xdr:cNvSpPr txBox="1"/>
      </xdr:nvSpPr>
      <xdr:spPr>
        <a:xfrm>
          <a:off x="15246427" y="1349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168911</xdr:rowOff>
    </xdr:from>
    <xdr:to>
      <xdr:col>21</xdr:col>
      <xdr:colOff>212725</xdr:colOff>
      <xdr:row>77</xdr:row>
      <xdr:rowOff>99061</xdr:rowOff>
    </xdr:to>
    <xdr:sp macro="" textlink="">
      <xdr:nvSpPr>
        <xdr:cNvPr id="658" name="円/楕円 657"/>
        <xdr:cNvSpPr/>
      </xdr:nvSpPr>
      <xdr:spPr>
        <a:xfrm>
          <a:off x="14541500" y="131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115588</xdr:rowOff>
    </xdr:from>
    <xdr:ext cx="469744" cy="259045"/>
    <xdr:sp macro="" textlink="">
      <xdr:nvSpPr>
        <xdr:cNvPr id="659" name="テキスト ボックス 658"/>
        <xdr:cNvSpPr txBox="1"/>
      </xdr:nvSpPr>
      <xdr:spPr>
        <a:xfrm>
          <a:off x="14357427" y="1297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115570</xdr:rowOff>
    </xdr:from>
    <xdr:to>
      <xdr:col>20</xdr:col>
      <xdr:colOff>9525</xdr:colOff>
      <xdr:row>75</xdr:row>
      <xdr:rowOff>45720</xdr:rowOff>
    </xdr:to>
    <xdr:sp macro="" textlink="">
      <xdr:nvSpPr>
        <xdr:cNvPr id="660" name="円/楕円 659"/>
        <xdr:cNvSpPr/>
      </xdr:nvSpPr>
      <xdr:spPr>
        <a:xfrm>
          <a:off x="13652500" y="128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73</xdr:row>
      <xdr:rowOff>62247</xdr:rowOff>
    </xdr:from>
    <xdr:ext cx="469744" cy="259045"/>
    <xdr:sp macro="" textlink="">
      <xdr:nvSpPr>
        <xdr:cNvPr id="661" name="テキスト ボックス 660"/>
        <xdr:cNvSpPr txBox="1"/>
      </xdr:nvSpPr>
      <xdr:spPr>
        <a:xfrm>
          <a:off x="13468427" y="1257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39751</xdr:rowOff>
    </xdr:from>
    <xdr:to>
      <xdr:col>18</xdr:col>
      <xdr:colOff>492125</xdr:colOff>
      <xdr:row>71</xdr:row>
      <xdr:rowOff>141351</xdr:rowOff>
    </xdr:to>
    <xdr:sp macro="" textlink="">
      <xdr:nvSpPr>
        <xdr:cNvPr id="662" name="円/楕円 661"/>
        <xdr:cNvSpPr/>
      </xdr:nvSpPr>
      <xdr:spPr>
        <a:xfrm>
          <a:off x="12763500" y="122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157878</xdr:rowOff>
    </xdr:from>
    <xdr:ext cx="534377" cy="259045"/>
    <xdr:sp macro="" textlink="">
      <xdr:nvSpPr>
        <xdr:cNvPr id="663" name="テキスト ボックス 662"/>
        <xdr:cNvSpPr txBox="1"/>
      </xdr:nvSpPr>
      <xdr:spPr>
        <a:xfrm>
          <a:off x="12547111" y="1198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122349</xdr:rowOff>
    </xdr:from>
    <xdr:to>
      <xdr:col>23</xdr:col>
      <xdr:colOff>516889</xdr:colOff>
      <xdr:row>98</xdr:row>
      <xdr:rowOff>108587</xdr:rowOff>
    </xdr:to>
    <xdr:cxnSp macro="">
      <xdr:nvCxnSpPr>
        <xdr:cNvPr id="686" name="直線コネクタ 685"/>
        <xdr:cNvCxnSpPr/>
      </xdr:nvCxnSpPr>
      <xdr:spPr>
        <a:xfrm flipV="1">
          <a:off x="16317595" y="15724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112414</xdr:rowOff>
    </xdr:from>
    <xdr:ext cx="534377" cy="259045"/>
    <xdr:sp macro="" textlink="">
      <xdr:nvSpPr>
        <xdr:cNvPr id="687" name="公債費最小値テキスト"/>
        <xdr:cNvSpPr txBox="1"/>
      </xdr:nvSpPr>
      <xdr:spPr>
        <a:xfrm>
          <a:off x="16370300" y="169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98</xdr:row>
      <xdr:rowOff>108587</xdr:rowOff>
    </xdr:from>
    <xdr:to>
      <xdr:col>23</xdr:col>
      <xdr:colOff>606425</xdr:colOff>
      <xdr:row>98</xdr:row>
      <xdr:rowOff>108587</xdr:rowOff>
    </xdr:to>
    <xdr:cxnSp macro="">
      <xdr:nvCxnSpPr>
        <xdr:cNvPr id="688" name="直線コネクタ 687"/>
        <xdr:cNvCxnSpPr/>
      </xdr:nvCxnSpPr>
      <xdr:spPr>
        <a:xfrm>
          <a:off x="16230600" y="1691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69026</xdr:rowOff>
    </xdr:from>
    <xdr:ext cx="534377" cy="259045"/>
    <xdr:sp macro="" textlink="">
      <xdr:nvSpPr>
        <xdr:cNvPr id="689" name="公債費最大値テキスト"/>
        <xdr:cNvSpPr txBox="1"/>
      </xdr:nvSpPr>
      <xdr:spPr>
        <a:xfrm>
          <a:off x="16370300" y="15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91</xdr:row>
      <xdr:rowOff>122349</xdr:rowOff>
    </xdr:from>
    <xdr:to>
      <xdr:col>23</xdr:col>
      <xdr:colOff>606425</xdr:colOff>
      <xdr:row>91</xdr:row>
      <xdr:rowOff>122349</xdr:rowOff>
    </xdr:to>
    <xdr:cxnSp macro="">
      <xdr:nvCxnSpPr>
        <xdr:cNvPr id="690" name="直線コネクタ 689"/>
        <xdr:cNvCxnSpPr/>
      </xdr:nvCxnSpPr>
      <xdr:spPr>
        <a:xfrm>
          <a:off x="16230600" y="1572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14861</xdr:rowOff>
    </xdr:from>
    <xdr:to>
      <xdr:col>23</xdr:col>
      <xdr:colOff>517525</xdr:colOff>
      <xdr:row>92</xdr:row>
      <xdr:rowOff>94734</xdr:rowOff>
    </xdr:to>
    <xdr:cxnSp macro="">
      <xdr:nvCxnSpPr>
        <xdr:cNvPr id="691" name="直線コネクタ 690"/>
        <xdr:cNvCxnSpPr/>
      </xdr:nvCxnSpPr>
      <xdr:spPr>
        <a:xfrm flipV="1">
          <a:off x="15481300" y="15788261"/>
          <a:ext cx="838200" cy="7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668</xdr:rowOff>
    </xdr:from>
    <xdr:ext cx="534377" cy="259045"/>
    <xdr:sp macro="" textlink="">
      <xdr:nvSpPr>
        <xdr:cNvPr id="692" name="公債費平均値テキスト"/>
        <xdr:cNvSpPr txBox="1"/>
      </xdr:nvSpPr>
      <xdr:spPr>
        <a:xfrm>
          <a:off x="16370300" y="16288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22241</xdr:rowOff>
    </xdr:from>
    <xdr:to>
      <xdr:col>23</xdr:col>
      <xdr:colOff>568325</xdr:colOff>
      <xdr:row>95</xdr:row>
      <xdr:rowOff>123841</xdr:rowOff>
    </xdr:to>
    <xdr:sp macro="" textlink="">
      <xdr:nvSpPr>
        <xdr:cNvPr id="693" name="フローチャート : 判断 692"/>
        <xdr:cNvSpPr/>
      </xdr:nvSpPr>
      <xdr:spPr>
        <a:xfrm>
          <a:off x="162687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57083</xdr:rowOff>
    </xdr:from>
    <xdr:to>
      <xdr:col>22</xdr:col>
      <xdr:colOff>365125</xdr:colOff>
      <xdr:row>92</xdr:row>
      <xdr:rowOff>94734</xdr:rowOff>
    </xdr:to>
    <xdr:cxnSp macro="">
      <xdr:nvCxnSpPr>
        <xdr:cNvPr id="694" name="直線コネクタ 693"/>
        <xdr:cNvCxnSpPr/>
      </xdr:nvCxnSpPr>
      <xdr:spPr>
        <a:xfrm>
          <a:off x="14592300" y="15659033"/>
          <a:ext cx="889000" cy="20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87185</xdr:rowOff>
    </xdr:from>
    <xdr:to>
      <xdr:col>22</xdr:col>
      <xdr:colOff>415925</xdr:colOff>
      <xdr:row>94</xdr:row>
      <xdr:rowOff>17335</xdr:rowOff>
    </xdr:to>
    <xdr:sp macro="" textlink="">
      <xdr:nvSpPr>
        <xdr:cNvPr id="695" name="フローチャート : 判断 694"/>
        <xdr:cNvSpPr/>
      </xdr:nvSpPr>
      <xdr:spPr>
        <a:xfrm>
          <a:off x="15430500" y="1603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8462</xdr:rowOff>
    </xdr:from>
    <xdr:ext cx="534377" cy="259045"/>
    <xdr:sp macro="" textlink="">
      <xdr:nvSpPr>
        <xdr:cNvPr id="696" name="テキスト ボックス 695"/>
        <xdr:cNvSpPr txBox="1"/>
      </xdr:nvSpPr>
      <xdr:spPr>
        <a:xfrm>
          <a:off x="15214111" y="161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57,575</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57083</xdr:rowOff>
    </xdr:from>
    <xdr:to>
      <xdr:col>21</xdr:col>
      <xdr:colOff>161925</xdr:colOff>
      <xdr:row>91</xdr:row>
      <xdr:rowOff>159519</xdr:rowOff>
    </xdr:to>
    <xdr:cxnSp macro="">
      <xdr:nvCxnSpPr>
        <xdr:cNvPr id="697" name="直線コネクタ 696"/>
        <xdr:cNvCxnSpPr/>
      </xdr:nvCxnSpPr>
      <xdr:spPr>
        <a:xfrm flipV="1">
          <a:off x="13703300" y="15659033"/>
          <a:ext cx="889000" cy="10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148107</xdr:rowOff>
    </xdr:from>
    <xdr:to>
      <xdr:col>21</xdr:col>
      <xdr:colOff>212725</xdr:colOff>
      <xdr:row>95</xdr:row>
      <xdr:rowOff>78257</xdr:rowOff>
    </xdr:to>
    <xdr:sp macro="" textlink="">
      <xdr:nvSpPr>
        <xdr:cNvPr id="698" name="フローチャート : 判断 697"/>
        <xdr:cNvSpPr/>
      </xdr:nvSpPr>
      <xdr:spPr>
        <a:xfrm>
          <a:off x="14541500" y="162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69384</xdr:rowOff>
    </xdr:from>
    <xdr:ext cx="534377" cy="259045"/>
    <xdr:sp macro="" textlink="">
      <xdr:nvSpPr>
        <xdr:cNvPr id="699" name="テキスト ボックス 698"/>
        <xdr:cNvSpPr txBox="1"/>
      </xdr:nvSpPr>
      <xdr:spPr>
        <a:xfrm>
          <a:off x="14325111" y="163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159519</xdr:rowOff>
    </xdr:from>
    <xdr:to>
      <xdr:col>19</xdr:col>
      <xdr:colOff>644525</xdr:colOff>
      <xdr:row>92</xdr:row>
      <xdr:rowOff>98072</xdr:rowOff>
    </xdr:to>
    <xdr:cxnSp macro="">
      <xdr:nvCxnSpPr>
        <xdr:cNvPr id="700" name="直線コネクタ 699"/>
        <xdr:cNvCxnSpPr/>
      </xdr:nvCxnSpPr>
      <xdr:spPr>
        <a:xfrm flipV="1">
          <a:off x="12814300" y="15761469"/>
          <a:ext cx="889000" cy="11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143101</xdr:rowOff>
    </xdr:from>
    <xdr:to>
      <xdr:col>20</xdr:col>
      <xdr:colOff>9525</xdr:colOff>
      <xdr:row>95</xdr:row>
      <xdr:rowOff>73251</xdr:rowOff>
    </xdr:to>
    <xdr:sp macro="" textlink="">
      <xdr:nvSpPr>
        <xdr:cNvPr id="701" name="フローチャート : 判断 700"/>
        <xdr:cNvSpPr/>
      </xdr:nvSpPr>
      <xdr:spPr>
        <a:xfrm>
          <a:off x="13652500" y="1625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64378</xdr:rowOff>
    </xdr:from>
    <xdr:ext cx="534377" cy="259045"/>
    <xdr:sp macro="" textlink="">
      <xdr:nvSpPr>
        <xdr:cNvPr id="702" name="テキスト ボックス 701"/>
        <xdr:cNvSpPr txBox="1"/>
      </xdr:nvSpPr>
      <xdr:spPr>
        <a:xfrm>
          <a:off x="13436111" y="163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154600</xdr:rowOff>
    </xdr:from>
    <xdr:to>
      <xdr:col>18</xdr:col>
      <xdr:colOff>492125</xdr:colOff>
      <xdr:row>95</xdr:row>
      <xdr:rowOff>84750</xdr:rowOff>
    </xdr:to>
    <xdr:sp macro="" textlink="">
      <xdr:nvSpPr>
        <xdr:cNvPr id="703" name="フローチャート : 判断 702"/>
        <xdr:cNvSpPr/>
      </xdr:nvSpPr>
      <xdr:spPr>
        <a:xfrm>
          <a:off x="12763500" y="1627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75877</xdr:rowOff>
    </xdr:from>
    <xdr:ext cx="534377" cy="259045"/>
    <xdr:sp macro="" textlink="">
      <xdr:nvSpPr>
        <xdr:cNvPr id="704" name="テキスト ボックス 703"/>
        <xdr:cNvSpPr txBox="1"/>
      </xdr:nvSpPr>
      <xdr:spPr>
        <a:xfrm>
          <a:off x="12547111" y="1636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135511</xdr:rowOff>
    </xdr:from>
    <xdr:to>
      <xdr:col>23</xdr:col>
      <xdr:colOff>568325</xdr:colOff>
      <xdr:row>92</xdr:row>
      <xdr:rowOff>65661</xdr:rowOff>
    </xdr:to>
    <xdr:sp macro="" textlink="">
      <xdr:nvSpPr>
        <xdr:cNvPr id="710" name="円/楕円 709"/>
        <xdr:cNvSpPr/>
      </xdr:nvSpPr>
      <xdr:spPr>
        <a:xfrm>
          <a:off x="16268700" y="1573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50438</xdr:rowOff>
    </xdr:from>
    <xdr:ext cx="534377" cy="259045"/>
    <xdr:sp macro="" textlink="">
      <xdr:nvSpPr>
        <xdr:cNvPr id="711" name="公債費該当値テキスト"/>
        <xdr:cNvSpPr txBox="1"/>
      </xdr:nvSpPr>
      <xdr:spPr>
        <a:xfrm>
          <a:off x="16370300" y="1565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70,461</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43934</xdr:rowOff>
    </xdr:from>
    <xdr:to>
      <xdr:col>22</xdr:col>
      <xdr:colOff>415925</xdr:colOff>
      <xdr:row>92</xdr:row>
      <xdr:rowOff>145534</xdr:rowOff>
    </xdr:to>
    <xdr:sp macro="" textlink="">
      <xdr:nvSpPr>
        <xdr:cNvPr id="712" name="円/楕円 711"/>
        <xdr:cNvSpPr/>
      </xdr:nvSpPr>
      <xdr:spPr>
        <a:xfrm>
          <a:off x="15430500" y="158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162061</xdr:rowOff>
    </xdr:from>
    <xdr:ext cx="534377" cy="259045"/>
    <xdr:sp macro="" textlink="">
      <xdr:nvSpPr>
        <xdr:cNvPr id="713" name="テキスト ボックス 712"/>
        <xdr:cNvSpPr txBox="1"/>
      </xdr:nvSpPr>
      <xdr:spPr>
        <a:xfrm>
          <a:off x="15214111" y="1559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66,967</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6283</xdr:rowOff>
    </xdr:from>
    <xdr:to>
      <xdr:col>21</xdr:col>
      <xdr:colOff>212725</xdr:colOff>
      <xdr:row>91</xdr:row>
      <xdr:rowOff>107883</xdr:rowOff>
    </xdr:to>
    <xdr:sp macro="" textlink="">
      <xdr:nvSpPr>
        <xdr:cNvPr id="714" name="円/楕円 713"/>
        <xdr:cNvSpPr/>
      </xdr:nvSpPr>
      <xdr:spPr>
        <a:xfrm>
          <a:off x="14541500" y="1560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124410</xdr:rowOff>
    </xdr:from>
    <xdr:ext cx="534377" cy="259045"/>
    <xdr:sp macro="" textlink="">
      <xdr:nvSpPr>
        <xdr:cNvPr id="715" name="テキスト ボックス 714"/>
        <xdr:cNvSpPr txBox="1"/>
      </xdr:nvSpPr>
      <xdr:spPr>
        <a:xfrm>
          <a:off x="14325111" y="1538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76,114</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108719</xdr:rowOff>
    </xdr:from>
    <xdr:to>
      <xdr:col>20</xdr:col>
      <xdr:colOff>9525</xdr:colOff>
      <xdr:row>92</xdr:row>
      <xdr:rowOff>38869</xdr:rowOff>
    </xdr:to>
    <xdr:sp macro="" textlink="">
      <xdr:nvSpPr>
        <xdr:cNvPr id="716" name="円/楕円 715"/>
        <xdr:cNvSpPr/>
      </xdr:nvSpPr>
      <xdr:spPr>
        <a:xfrm>
          <a:off x="13652500" y="157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55396</xdr:rowOff>
    </xdr:from>
    <xdr:ext cx="534377" cy="259045"/>
    <xdr:sp macro="" textlink="">
      <xdr:nvSpPr>
        <xdr:cNvPr id="717" name="テキスト ボックス 716"/>
        <xdr:cNvSpPr txBox="1"/>
      </xdr:nvSpPr>
      <xdr:spPr>
        <a:xfrm>
          <a:off x="13436111" y="1548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71,633</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47272</xdr:rowOff>
    </xdr:from>
    <xdr:to>
      <xdr:col>18</xdr:col>
      <xdr:colOff>492125</xdr:colOff>
      <xdr:row>92</xdr:row>
      <xdr:rowOff>148872</xdr:rowOff>
    </xdr:to>
    <xdr:sp macro="" textlink="">
      <xdr:nvSpPr>
        <xdr:cNvPr id="718" name="円/楕円 717"/>
        <xdr:cNvSpPr/>
      </xdr:nvSpPr>
      <xdr:spPr>
        <a:xfrm>
          <a:off x="12763500" y="1582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165399</xdr:rowOff>
    </xdr:from>
    <xdr:ext cx="534377" cy="259045"/>
    <xdr:sp macro="" textlink="">
      <xdr:nvSpPr>
        <xdr:cNvPr id="719" name="テキスト ボックス 718"/>
        <xdr:cNvSpPr txBox="1"/>
      </xdr:nvSpPr>
      <xdr:spPr>
        <a:xfrm>
          <a:off x="12547111" y="1559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128270</xdr:rowOff>
    </xdr:from>
    <xdr:to>
      <xdr:col>32</xdr:col>
      <xdr:colOff>186689</xdr:colOff>
      <xdr:row>39</xdr:row>
      <xdr:rowOff>44450</xdr:rowOff>
    </xdr:to>
    <xdr:cxnSp macro="">
      <xdr:nvCxnSpPr>
        <xdr:cNvPr id="743" name="直線コネクタ 742"/>
        <xdr:cNvCxnSpPr/>
      </xdr:nvCxnSpPr>
      <xdr:spPr>
        <a:xfrm flipV="1">
          <a:off x="22159595" y="5271770"/>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74947</xdr:rowOff>
    </xdr:from>
    <xdr:ext cx="378565" cy="259045"/>
    <xdr:sp macro="" textlink="">
      <xdr:nvSpPr>
        <xdr:cNvPr id="746" name="諸支出金最大値テキスト"/>
        <xdr:cNvSpPr txBox="1"/>
      </xdr:nvSpPr>
      <xdr:spPr>
        <a:xfrm>
          <a:off x="22212300" y="504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32</xdr:col>
      <xdr:colOff>98425</xdr:colOff>
      <xdr:row>30</xdr:row>
      <xdr:rowOff>128270</xdr:rowOff>
    </xdr:from>
    <xdr:to>
      <xdr:col>32</xdr:col>
      <xdr:colOff>276225</xdr:colOff>
      <xdr:row>30</xdr:row>
      <xdr:rowOff>128270</xdr:rowOff>
    </xdr:to>
    <xdr:cxnSp macro="">
      <xdr:nvCxnSpPr>
        <xdr:cNvPr id="747" name="直線コネクタ 746"/>
        <xdr:cNvCxnSpPr/>
      </xdr:nvCxnSpPr>
      <xdr:spPr>
        <a:xfrm>
          <a:off x="22072600" y="527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60342</xdr:rowOff>
    </xdr:from>
    <xdr:ext cx="313932" cy="259045"/>
    <xdr:sp macro="" textlink="">
      <xdr:nvSpPr>
        <xdr:cNvPr id="749" name="諸支出金平均値テキスト"/>
        <xdr:cNvSpPr txBox="1"/>
      </xdr:nvSpPr>
      <xdr:spPr>
        <a:xfrm>
          <a:off x="22212300" y="64039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37465</xdr:rowOff>
    </xdr:from>
    <xdr:to>
      <xdr:col>32</xdr:col>
      <xdr:colOff>238125</xdr:colOff>
      <xdr:row>38</xdr:row>
      <xdr:rowOff>139065</xdr:rowOff>
    </xdr:to>
    <xdr:sp macro="" textlink="">
      <xdr:nvSpPr>
        <xdr:cNvPr id="750" name="フローチャート : 判断 749"/>
        <xdr:cNvSpPr/>
      </xdr:nvSpPr>
      <xdr:spPr>
        <a:xfrm>
          <a:off x="221107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165100</xdr:rowOff>
    </xdr:from>
    <xdr:to>
      <xdr:col>31</xdr:col>
      <xdr:colOff>85725</xdr:colOff>
      <xdr:row>39</xdr:row>
      <xdr:rowOff>95250</xdr:rowOff>
    </xdr:to>
    <xdr:sp macro="" textlink="">
      <xdr:nvSpPr>
        <xdr:cNvPr id="752" name="フローチャート : 判断 751"/>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3" name="テキスト ボックス 75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27940</xdr:rowOff>
    </xdr:from>
    <xdr:to>
      <xdr:col>29</xdr:col>
      <xdr:colOff>568325</xdr:colOff>
      <xdr:row>34</xdr:row>
      <xdr:rowOff>129540</xdr:rowOff>
    </xdr:to>
    <xdr:sp macro="" textlink="">
      <xdr:nvSpPr>
        <xdr:cNvPr id="755" name="フローチャート : 判断 754"/>
        <xdr:cNvSpPr/>
      </xdr:nvSpPr>
      <xdr:spPr>
        <a:xfrm>
          <a:off x="20383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146067</xdr:rowOff>
    </xdr:from>
    <xdr:ext cx="378565" cy="259045"/>
    <xdr:sp macro="" textlink="">
      <xdr:nvSpPr>
        <xdr:cNvPr id="756" name="テキスト ボックス 755"/>
        <xdr:cNvSpPr txBox="1"/>
      </xdr:nvSpPr>
      <xdr:spPr>
        <a:xfrm>
          <a:off x="20245017" y="5632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43180</xdr:rowOff>
    </xdr:from>
    <xdr:to>
      <xdr:col>28</xdr:col>
      <xdr:colOff>365125</xdr:colOff>
      <xdr:row>38</xdr:row>
      <xdr:rowOff>144780</xdr:rowOff>
    </xdr:to>
    <xdr:sp macro="" textlink="">
      <xdr:nvSpPr>
        <xdr:cNvPr id="758" name="フローチャート : 判断 757"/>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161307</xdr:rowOff>
    </xdr:from>
    <xdr:ext cx="313932" cy="259045"/>
    <xdr:sp macro="" textlink="">
      <xdr:nvSpPr>
        <xdr:cNvPr id="759" name="テキスト ボックス 758"/>
        <xdr:cNvSpPr txBox="1"/>
      </xdr:nvSpPr>
      <xdr:spPr>
        <a:xfrm>
          <a:off x="19388333" y="6333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29845</xdr:rowOff>
    </xdr:from>
    <xdr:to>
      <xdr:col>27</xdr:col>
      <xdr:colOff>161925</xdr:colOff>
      <xdr:row>36</xdr:row>
      <xdr:rowOff>131445</xdr:rowOff>
    </xdr:to>
    <xdr:sp macro="" textlink="">
      <xdr:nvSpPr>
        <xdr:cNvPr id="760" name="フローチャート : 判断 759"/>
        <xdr:cNvSpPr/>
      </xdr:nvSpPr>
      <xdr:spPr>
        <a:xfrm>
          <a:off x="18605500" y="620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147972</xdr:rowOff>
    </xdr:from>
    <xdr:ext cx="378565" cy="259045"/>
    <xdr:sp macro="" textlink="">
      <xdr:nvSpPr>
        <xdr:cNvPr id="761" name="テキスト ボックス 760"/>
        <xdr:cNvSpPr txBox="1"/>
      </xdr:nvSpPr>
      <xdr:spPr>
        <a:xfrm>
          <a:off x="18467017" y="5977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37</xdr:row>
      <xdr:rowOff>111777</xdr:rowOff>
    </xdr:from>
    <xdr:ext cx="249299" cy="259045"/>
    <xdr:sp macro="" textlink="">
      <xdr:nvSpPr>
        <xdr:cNvPr id="770" name="テキスト ボックス 769"/>
        <xdr:cNvSpPr txBox="1"/>
      </xdr:nvSpPr>
      <xdr:spPr>
        <a:xfrm>
          <a:off x="21198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・歳出決算総額は、住民一人当たり</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496,476</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円となっている。</a:t>
          </a:r>
          <a:endParaRPr lang="ja-JP" altLang="ja-JP" sz="14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・もっとも多いのは民生費で、人口は毎年千人程度減少しているものの、高齢者の割合は全国的にも高く、老人福祉費</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などが高水準で推移</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している。また、子ども・子育て支援給付事業等により児童福祉費も増加傾向となっている。</a:t>
          </a:r>
          <a:endParaRPr lang="ja-JP" altLang="ja-JP" sz="14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・農林水産業費は、当市の主力産業のひとつである農業において、中山間地域等直接支払事業や多面的機能支払対策事業等が多額であることから、類似団体等と比較して大幅に上回っている。</a:t>
          </a:r>
          <a:endParaRPr lang="ja-JP" altLang="ja-JP" sz="140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・教育費は、胆沢区統合中学校新築事業や国民体育大会運営事業など</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の特殊要因</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により</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大幅</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増</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となって</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いる。</a:t>
          </a:r>
          <a:endParaRPr lang="ja-JP" altLang="ja-JP">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・災害復旧費は、毎年台風や豪雨災害等が生じるものの、平成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年度の東日本大震災への対応以降減少傾向となっている。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・公債費は、平成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24</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年度に借入した第三セクター等改革推進債や合併特例債により、類似団体と比較して著しく多くなっているが、プライマリーバランスの黒字堅持や繰上償還の実施により、着実に総額を減らしている。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財政調整基金については、平成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年度までは取り崩しながらの財政運営となっていたが、平成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21</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年度以降は普通交付税の増額もあり、平成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年度末においては一般的に必要とされている標準財政規模の約</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％を超える残高を確保できている。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普通交付税の合併優遇措置が平成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年度以降逓減し、平成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32</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年度に終了することから、財政計画では平成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年度末までに財政調整基金を標準財政規模の約</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億円まで積み増</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すこととしており、目標額は確保したものの、平成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28</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年度からは基金の取り崩しを前提とした予算編成としており、今後は取崩期間となる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21</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年度までは総合水沢病院事業会計で赤字の計上が続いていたが、平成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年度に策定した奥州市立病院改革プランにより抜本的な経営改革を実施したほか、病院事業特例債等の活用により平成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19</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年度末に約</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24</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億円あった不良債務額を解消するなどした結果、平成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22</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年度に赤字を解消するに至っている。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24</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年度に奥州市土地開発公社の債務整理のために第三セクター等改革推進債</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8,660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百万円を借入したことから、元利償還金が大幅に増加している。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元利償還金については、平成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年度はプライマリーバランスの黒字を確保し、実質公債費比率の改善に努めた。</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算入公債費等については、合併特例債など交付税措置のある有利な起債を活用してきたことにより若干増加し、これにより分子が減り数値が若干改善された。</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今後も、引き続き、財政計画に基づき健全な財政運営を図るとともに、旧土地開発公社所有宅地等の売却を進め、第三セクター等改革推進債の早期繰上償還を行っていく。</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一般会計等に係る地方債の現在高は、平成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24</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年度に第三セクター等改革推進債を</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8,660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百万円借入して土地開発公社を解散したことから、依然として多く残っているが、平成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26</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年度に実施した第三セクター等改革推進債の一部繰上償還</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億円やプライマリーバランスの黒字確保などにより、毎年減少している。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債務負担行為も過去に設定した事業の終了などにより前年度比</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123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百万円減となり、将来負担額の減少につながった。</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今後も、引き続き、財政計画に基づき健全な財政運営を図るとともに、旧土地開発公社所有宅地等の売却を進め、第三セクター等改革推進債の早期繰上償還を行っていく。</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0.8" zeroHeight="1"/>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60156174</v>
      </c>
      <c r="BO4" s="381"/>
      <c r="BP4" s="381"/>
      <c r="BQ4" s="381"/>
      <c r="BR4" s="381"/>
      <c r="BS4" s="381"/>
      <c r="BT4" s="381"/>
      <c r="BU4" s="382"/>
      <c r="BV4" s="380">
        <v>61017208</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1.2</v>
      </c>
      <c r="CU4" s="558"/>
      <c r="CV4" s="558"/>
      <c r="CW4" s="558"/>
      <c r="CX4" s="558"/>
      <c r="CY4" s="558"/>
      <c r="CZ4" s="558"/>
      <c r="DA4" s="559"/>
      <c r="DB4" s="557">
        <v>1.1000000000000001</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59626218</v>
      </c>
      <c r="BO5" s="386"/>
      <c r="BP5" s="386"/>
      <c r="BQ5" s="386"/>
      <c r="BR5" s="386"/>
      <c r="BS5" s="386"/>
      <c r="BT5" s="386"/>
      <c r="BU5" s="387"/>
      <c r="BV5" s="385">
        <v>60496682</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92.7</v>
      </c>
      <c r="CU5" s="356"/>
      <c r="CV5" s="356"/>
      <c r="CW5" s="356"/>
      <c r="CX5" s="356"/>
      <c r="CY5" s="356"/>
      <c r="CZ5" s="356"/>
      <c r="DA5" s="357"/>
      <c r="DB5" s="355">
        <v>89.3</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529956</v>
      </c>
      <c r="BO6" s="386"/>
      <c r="BP6" s="386"/>
      <c r="BQ6" s="386"/>
      <c r="BR6" s="386"/>
      <c r="BS6" s="386"/>
      <c r="BT6" s="386"/>
      <c r="BU6" s="387"/>
      <c r="BV6" s="385">
        <v>520526</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97.2</v>
      </c>
      <c r="CU6" s="532"/>
      <c r="CV6" s="532"/>
      <c r="CW6" s="532"/>
      <c r="CX6" s="532"/>
      <c r="CY6" s="532"/>
      <c r="CZ6" s="532"/>
      <c r="DA6" s="533"/>
      <c r="DB6" s="531">
        <v>94.7</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104073</v>
      </c>
      <c r="BO7" s="386"/>
      <c r="BP7" s="386"/>
      <c r="BQ7" s="386"/>
      <c r="BR7" s="386"/>
      <c r="BS7" s="386"/>
      <c r="BT7" s="386"/>
      <c r="BU7" s="387"/>
      <c r="BV7" s="385">
        <v>128735</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35557063</v>
      </c>
      <c r="CU7" s="386"/>
      <c r="CV7" s="386"/>
      <c r="CW7" s="386"/>
      <c r="CX7" s="386"/>
      <c r="CY7" s="386"/>
      <c r="CZ7" s="386"/>
      <c r="DA7" s="387"/>
      <c r="DB7" s="385">
        <v>36065118</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425883</v>
      </c>
      <c r="BO8" s="386"/>
      <c r="BP8" s="386"/>
      <c r="BQ8" s="386"/>
      <c r="BR8" s="386"/>
      <c r="BS8" s="386"/>
      <c r="BT8" s="386"/>
      <c r="BU8" s="387"/>
      <c r="BV8" s="385">
        <v>391791</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0.42</v>
      </c>
      <c r="CU8" s="495"/>
      <c r="CV8" s="495"/>
      <c r="CW8" s="495"/>
      <c r="CX8" s="495"/>
      <c r="CY8" s="495"/>
      <c r="CZ8" s="495"/>
      <c r="DA8" s="496"/>
      <c r="DB8" s="494">
        <v>0.41</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119422</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34092</v>
      </c>
      <c r="BO9" s="386"/>
      <c r="BP9" s="386"/>
      <c r="BQ9" s="386"/>
      <c r="BR9" s="386"/>
      <c r="BS9" s="386"/>
      <c r="BT9" s="386"/>
      <c r="BU9" s="387"/>
      <c r="BV9" s="385">
        <v>-62071</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21.4</v>
      </c>
      <c r="CU9" s="356"/>
      <c r="CV9" s="356"/>
      <c r="CW9" s="356"/>
      <c r="CX9" s="356"/>
      <c r="CY9" s="356"/>
      <c r="CZ9" s="356"/>
      <c r="DA9" s="357"/>
      <c r="DB9" s="355">
        <v>20.100000000000001</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124746</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233960</v>
      </c>
      <c r="BO10" s="386"/>
      <c r="BP10" s="386"/>
      <c r="BQ10" s="386"/>
      <c r="BR10" s="386"/>
      <c r="BS10" s="386"/>
      <c r="BT10" s="386"/>
      <c r="BU10" s="387"/>
      <c r="BV10" s="385">
        <v>1339708</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110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c r="A12" s="140"/>
      <c r="B12" s="497" t="s">
        <v>114</v>
      </c>
      <c r="C12" s="498"/>
      <c r="D12" s="498"/>
      <c r="E12" s="498"/>
      <c r="F12" s="498"/>
      <c r="G12" s="498"/>
      <c r="H12" s="498"/>
      <c r="I12" s="498"/>
      <c r="J12" s="498"/>
      <c r="K12" s="499"/>
      <c r="L12" s="506" t="s">
        <v>115</v>
      </c>
      <c r="M12" s="507"/>
      <c r="N12" s="507"/>
      <c r="O12" s="507"/>
      <c r="P12" s="507"/>
      <c r="Q12" s="508"/>
      <c r="R12" s="509">
        <v>120099</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135199</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123</v>
      </c>
      <c r="N13" s="484"/>
      <c r="O13" s="484"/>
      <c r="P13" s="484"/>
      <c r="Q13" s="485"/>
      <c r="R13" s="486">
        <v>119595</v>
      </c>
      <c r="S13" s="487"/>
      <c r="T13" s="487"/>
      <c r="U13" s="487"/>
      <c r="V13" s="488"/>
      <c r="W13" s="474" t="s">
        <v>124</v>
      </c>
      <c r="X13" s="398"/>
      <c r="Y13" s="398"/>
      <c r="Z13" s="398"/>
      <c r="AA13" s="398"/>
      <c r="AB13" s="399"/>
      <c r="AC13" s="361">
        <v>8816</v>
      </c>
      <c r="AD13" s="362"/>
      <c r="AE13" s="362"/>
      <c r="AF13" s="362"/>
      <c r="AG13" s="363"/>
      <c r="AH13" s="361">
        <v>9780</v>
      </c>
      <c r="AI13" s="362"/>
      <c r="AJ13" s="362"/>
      <c r="AK13" s="362"/>
      <c r="AL13" s="364"/>
      <c r="AM13" s="454" t="s">
        <v>125</v>
      </c>
      <c r="AN13" s="359"/>
      <c r="AO13" s="359"/>
      <c r="AP13" s="359"/>
      <c r="AQ13" s="359"/>
      <c r="AR13" s="359"/>
      <c r="AS13" s="359"/>
      <c r="AT13" s="360"/>
      <c r="AU13" s="442" t="s">
        <v>119</v>
      </c>
      <c r="AV13" s="443"/>
      <c r="AW13" s="443"/>
      <c r="AX13" s="443"/>
      <c r="AY13" s="365" t="s">
        <v>126</v>
      </c>
      <c r="AZ13" s="366"/>
      <c r="BA13" s="366"/>
      <c r="BB13" s="366"/>
      <c r="BC13" s="366"/>
      <c r="BD13" s="366"/>
      <c r="BE13" s="366"/>
      <c r="BF13" s="366"/>
      <c r="BG13" s="366"/>
      <c r="BH13" s="366"/>
      <c r="BI13" s="366"/>
      <c r="BJ13" s="366"/>
      <c r="BK13" s="366"/>
      <c r="BL13" s="366"/>
      <c r="BM13" s="367"/>
      <c r="BN13" s="385">
        <v>132853</v>
      </c>
      <c r="BO13" s="386"/>
      <c r="BP13" s="386"/>
      <c r="BQ13" s="386"/>
      <c r="BR13" s="386"/>
      <c r="BS13" s="386"/>
      <c r="BT13" s="386"/>
      <c r="BU13" s="387"/>
      <c r="BV13" s="385">
        <v>1277637</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16</v>
      </c>
      <c r="CU13" s="356"/>
      <c r="CV13" s="356"/>
      <c r="CW13" s="356"/>
      <c r="CX13" s="356"/>
      <c r="CY13" s="356"/>
      <c r="CZ13" s="356"/>
      <c r="DA13" s="357"/>
      <c r="DB13" s="355">
        <v>16.2</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121282</v>
      </c>
      <c r="S14" s="487"/>
      <c r="T14" s="487"/>
      <c r="U14" s="487"/>
      <c r="V14" s="488"/>
      <c r="W14" s="489"/>
      <c r="X14" s="401"/>
      <c r="Y14" s="401"/>
      <c r="Z14" s="401"/>
      <c r="AA14" s="401"/>
      <c r="AB14" s="402"/>
      <c r="AC14" s="479">
        <v>14.5</v>
      </c>
      <c r="AD14" s="480"/>
      <c r="AE14" s="480"/>
      <c r="AF14" s="480"/>
      <c r="AG14" s="481"/>
      <c r="AH14" s="479">
        <v>16.3</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111.4</v>
      </c>
      <c r="CU14" s="458"/>
      <c r="CV14" s="458"/>
      <c r="CW14" s="458"/>
      <c r="CX14" s="458"/>
      <c r="CY14" s="458"/>
      <c r="CZ14" s="458"/>
      <c r="DA14" s="459"/>
      <c r="DB14" s="490">
        <v>122</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123</v>
      </c>
      <c r="N15" s="484"/>
      <c r="O15" s="484"/>
      <c r="P15" s="484"/>
      <c r="Q15" s="485"/>
      <c r="R15" s="486">
        <v>120805</v>
      </c>
      <c r="S15" s="487"/>
      <c r="T15" s="487"/>
      <c r="U15" s="487"/>
      <c r="V15" s="488"/>
      <c r="W15" s="474" t="s">
        <v>130</v>
      </c>
      <c r="X15" s="398"/>
      <c r="Y15" s="398"/>
      <c r="Z15" s="398"/>
      <c r="AA15" s="398"/>
      <c r="AB15" s="399"/>
      <c r="AC15" s="361">
        <v>17578</v>
      </c>
      <c r="AD15" s="362"/>
      <c r="AE15" s="362"/>
      <c r="AF15" s="362"/>
      <c r="AG15" s="363"/>
      <c r="AH15" s="361">
        <v>16623</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12272502</v>
      </c>
      <c r="BO15" s="381"/>
      <c r="BP15" s="381"/>
      <c r="BQ15" s="381"/>
      <c r="BR15" s="381"/>
      <c r="BS15" s="381"/>
      <c r="BT15" s="381"/>
      <c r="BU15" s="382"/>
      <c r="BV15" s="380">
        <v>12034743</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28.9</v>
      </c>
      <c r="AD16" s="480"/>
      <c r="AE16" s="480"/>
      <c r="AF16" s="480"/>
      <c r="AG16" s="481"/>
      <c r="AH16" s="479">
        <v>27.7</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29019363</v>
      </c>
      <c r="BO16" s="386"/>
      <c r="BP16" s="386"/>
      <c r="BQ16" s="386"/>
      <c r="BR16" s="386"/>
      <c r="BS16" s="386"/>
      <c r="BT16" s="386"/>
      <c r="BU16" s="387"/>
      <c r="BV16" s="385">
        <v>28474850</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134</v>
      </c>
      <c r="S17" s="472"/>
      <c r="T17" s="472"/>
      <c r="U17" s="472"/>
      <c r="V17" s="473"/>
      <c r="W17" s="474" t="s">
        <v>137</v>
      </c>
      <c r="X17" s="398"/>
      <c r="Y17" s="398"/>
      <c r="Z17" s="398"/>
      <c r="AA17" s="398"/>
      <c r="AB17" s="399"/>
      <c r="AC17" s="361">
        <v>34499</v>
      </c>
      <c r="AD17" s="362"/>
      <c r="AE17" s="362"/>
      <c r="AF17" s="362"/>
      <c r="AG17" s="363"/>
      <c r="AH17" s="361">
        <v>33706</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15447779</v>
      </c>
      <c r="BO17" s="386"/>
      <c r="BP17" s="386"/>
      <c r="BQ17" s="386"/>
      <c r="BR17" s="386"/>
      <c r="BS17" s="386"/>
      <c r="BT17" s="386"/>
      <c r="BU17" s="387"/>
      <c r="BV17" s="385">
        <v>15145586</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139</v>
      </c>
      <c r="C18" s="448"/>
      <c r="D18" s="448"/>
      <c r="E18" s="449"/>
      <c r="F18" s="449"/>
      <c r="G18" s="449"/>
      <c r="H18" s="449"/>
      <c r="I18" s="449"/>
      <c r="J18" s="449"/>
      <c r="K18" s="449"/>
      <c r="L18" s="450">
        <v>993.3</v>
      </c>
      <c r="M18" s="450"/>
      <c r="N18" s="450"/>
      <c r="O18" s="450"/>
      <c r="P18" s="450"/>
      <c r="Q18" s="450"/>
      <c r="R18" s="451"/>
      <c r="S18" s="451"/>
      <c r="T18" s="451"/>
      <c r="U18" s="451"/>
      <c r="V18" s="452"/>
      <c r="W18" s="466"/>
      <c r="X18" s="467"/>
      <c r="Y18" s="467"/>
      <c r="Z18" s="467"/>
      <c r="AA18" s="467"/>
      <c r="AB18" s="475"/>
      <c r="AC18" s="349">
        <v>56.7</v>
      </c>
      <c r="AD18" s="350"/>
      <c r="AE18" s="350"/>
      <c r="AF18" s="350"/>
      <c r="AG18" s="453"/>
      <c r="AH18" s="349">
        <v>56.1</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33496040</v>
      </c>
      <c r="BO18" s="386"/>
      <c r="BP18" s="386"/>
      <c r="BQ18" s="386"/>
      <c r="BR18" s="386"/>
      <c r="BS18" s="386"/>
      <c r="BT18" s="386"/>
      <c r="BU18" s="387"/>
      <c r="BV18" s="385">
        <v>33059953</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141</v>
      </c>
      <c r="C19" s="448"/>
      <c r="D19" s="448"/>
      <c r="E19" s="449"/>
      <c r="F19" s="449"/>
      <c r="G19" s="449"/>
      <c r="H19" s="449"/>
      <c r="I19" s="449"/>
      <c r="J19" s="449"/>
      <c r="K19" s="449"/>
      <c r="L19" s="455">
        <v>120</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39147884</v>
      </c>
      <c r="BO19" s="386"/>
      <c r="BP19" s="386"/>
      <c r="BQ19" s="386"/>
      <c r="BR19" s="386"/>
      <c r="BS19" s="386"/>
      <c r="BT19" s="386"/>
      <c r="BU19" s="387"/>
      <c r="BV19" s="385">
        <v>40068803</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143</v>
      </c>
      <c r="C20" s="448"/>
      <c r="D20" s="448"/>
      <c r="E20" s="449"/>
      <c r="F20" s="449"/>
      <c r="G20" s="449"/>
      <c r="H20" s="449"/>
      <c r="I20" s="449"/>
      <c r="J20" s="449"/>
      <c r="K20" s="449"/>
      <c r="L20" s="455">
        <v>41726</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77887809</v>
      </c>
      <c r="BO23" s="386"/>
      <c r="BP23" s="386"/>
      <c r="BQ23" s="386"/>
      <c r="BR23" s="386"/>
      <c r="BS23" s="386"/>
      <c r="BT23" s="386"/>
      <c r="BU23" s="387"/>
      <c r="BV23" s="385">
        <v>79559574</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152</v>
      </c>
      <c r="F24" s="359"/>
      <c r="G24" s="359"/>
      <c r="H24" s="359"/>
      <c r="I24" s="359"/>
      <c r="J24" s="359"/>
      <c r="K24" s="360"/>
      <c r="L24" s="361">
        <v>1</v>
      </c>
      <c r="M24" s="362"/>
      <c r="N24" s="362"/>
      <c r="O24" s="362"/>
      <c r="P24" s="363"/>
      <c r="Q24" s="361">
        <v>7186</v>
      </c>
      <c r="R24" s="362"/>
      <c r="S24" s="362"/>
      <c r="T24" s="362"/>
      <c r="U24" s="362"/>
      <c r="V24" s="363"/>
      <c r="W24" s="427"/>
      <c r="X24" s="418"/>
      <c r="Y24" s="419"/>
      <c r="Z24" s="358" t="s">
        <v>153</v>
      </c>
      <c r="AA24" s="359"/>
      <c r="AB24" s="359"/>
      <c r="AC24" s="359"/>
      <c r="AD24" s="359"/>
      <c r="AE24" s="359"/>
      <c r="AF24" s="359"/>
      <c r="AG24" s="360"/>
      <c r="AH24" s="361">
        <v>709</v>
      </c>
      <c r="AI24" s="362"/>
      <c r="AJ24" s="362"/>
      <c r="AK24" s="362"/>
      <c r="AL24" s="363"/>
      <c r="AM24" s="361">
        <v>2302832</v>
      </c>
      <c r="AN24" s="362"/>
      <c r="AO24" s="362"/>
      <c r="AP24" s="362"/>
      <c r="AQ24" s="362"/>
      <c r="AR24" s="363"/>
      <c r="AS24" s="361">
        <v>3248</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38613281</v>
      </c>
      <c r="BO24" s="386"/>
      <c r="BP24" s="386"/>
      <c r="BQ24" s="386"/>
      <c r="BR24" s="386"/>
      <c r="BS24" s="386"/>
      <c r="BT24" s="386"/>
      <c r="BU24" s="387"/>
      <c r="BV24" s="385">
        <v>40619828</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155</v>
      </c>
      <c r="F25" s="359"/>
      <c r="G25" s="359"/>
      <c r="H25" s="359"/>
      <c r="I25" s="359"/>
      <c r="J25" s="359"/>
      <c r="K25" s="360"/>
      <c r="L25" s="361">
        <v>2</v>
      </c>
      <c r="M25" s="362"/>
      <c r="N25" s="362"/>
      <c r="O25" s="362"/>
      <c r="P25" s="363"/>
      <c r="Q25" s="361">
        <v>5863</v>
      </c>
      <c r="R25" s="362"/>
      <c r="S25" s="362"/>
      <c r="T25" s="362"/>
      <c r="U25" s="362"/>
      <c r="V25" s="363"/>
      <c r="W25" s="427"/>
      <c r="X25" s="418"/>
      <c r="Y25" s="419"/>
      <c r="Z25" s="358" t="s">
        <v>156</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4763542</v>
      </c>
      <c r="BO25" s="381"/>
      <c r="BP25" s="381"/>
      <c r="BQ25" s="381"/>
      <c r="BR25" s="381"/>
      <c r="BS25" s="381"/>
      <c r="BT25" s="381"/>
      <c r="BU25" s="382"/>
      <c r="BV25" s="380">
        <v>6351179</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158</v>
      </c>
      <c r="F26" s="359"/>
      <c r="G26" s="359"/>
      <c r="H26" s="359"/>
      <c r="I26" s="359"/>
      <c r="J26" s="359"/>
      <c r="K26" s="360"/>
      <c r="L26" s="361">
        <v>1</v>
      </c>
      <c r="M26" s="362"/>
      <c r="N26" s="362"/>
      <c r="O26" s="362"/>
      <c r="P26" s="363"/>
      <c r="Q26" s="361">
        <v>4758</v>
      </c>
      <c r="R26" s="362"/>
      <c r="S26" s="362"/>
      <c r="T26" s="362"/>
      <c r="U26" s="362"/>
      <c r="V26" s="363"/>
      <c r="W26" s="427"/>
      <c r="X26" s="418"/>
      <c r="Y26" s="419"/>
      <c r="Z26" s="358" t="s">
        <v>159</v>
      </c>
      <c r="AA26" s="440"/>
      <c r="AB26" s="440"/>
      <c r="AC26" s="440"/>
      <c r="AD26" s="440"/>
      <c r="AE26" s="440"/>
      <c r="AF26" s="440"/>
      <c r="AG26" s="441"/>
      <c r="AH26" s="361">
        <v>57</v>
      </c>
      <c r="AI26" s="362"/>
      <c r="AJ26" s="362"/>
      <c r="AK26" s="362"/>
      <c r="AL26" s="363"/>
      <c r="AM26" s="361">
        <v>188271</v>
      </c>
      <c r="AN26" s="362"/>
      <c r="AO26" s="362"/>
      <c r="AP26" s="362"/>
      <c r="AQ26" s="362"/>
      <c r="AR26" s="363"/>
      <c r="AS26" s="361">
        <v>3303</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161</v>
      </c>
      <c r="F27" s="359"/>
      <c r="G27" s="359"/>
      <c r="H27" s="359"/>
      <c r="I27" s="359"/>
      <c r="J27" s="359"/>
      <c r="K27" s="360"/>
      <c r="L27" s="361">
        <v>1</v>
      </c>
      <c r="M27" s="362"/>
      <c r="N27" s="362"/>
      <c r="O27" s="362"/>
      <c r="P27" s="363"/>
      <c r="Q27" s="361">
        <v>3990</v>
      </c>
      <c r="R27" s="362"/>
      <c r="S27" s="362"/>
      <c r="T27" s="362"/>
      <c r="U27" s="362"/>
      <c r="V27" s="363"/>
      <c r="W27" s="427"/>
      <c r="X27" s="418"/>
      <c r="Y27" s="419"/>
      <c r="Z27" s="358" t="s">
        <v>162</v>
      </c>
      <c r="AA27" s="359"/>
      <c r="AB27" s="359"/>
      <c r="AC27" s="359"/>
      <c r="AD27" s="359"/>
      <c r="AE27" s="359"/>
      <c r="AF27" s="359"/>
      <c r="AG27" s="360"/>
      <c r="AH27" s="361">
        <v>42</v>
      </c>
      <c r="AI27" s="362"/>
      <c r="AJ27" s="362"/>
      <c r="AK27" s="362"/>
      <c r="AL27" s="363"/>
      <c r="AM27" s="361">
        <v>149766</v>
      </c>
      <c r="AN27" s="362"/>
      <c r="AO27" s="362"/>
      <c r="AP27" s="362"/>
      <c r="AQ27" s="362"/>
      <c r="AR27" s="363"/>
      <c r="AS27" s="361">
        <v>3566</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v>1104463</v>
      </c>
      <c r="BO27" s="389"/>
      <c r="BP27" s="389"/>
      <c r="BQ27" s="389"/>
      <c r="BR27" s="389"/>
      <c r="BS27" s="389"/>
      <c r="BT27" s="389"/>
      <c r="BU27" s="390"/>
      <c r="BV27" s="388">
        <v>1104463</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164</v>
      </c>
      <c r="F28" s="359"/>
      <c r="G28" s="359"/>
      <c r="H28" s="359"/>
      <c r="I28" s="359"/>
      <c r="J28" s="359"/>
      <c r="K28" s="360"/>
      <c r="L28" s="361">
        <v>1</v>
      </c>
      <c r="M28" s="362"/>
      <c r="N28" s="362"/>
      <c r="O28" s="362"/>
      <c r="P28" s="363"/>
      <c r="Q28" s="361">
        <v>3450</v>
      </c>
      <c r="R28" s="362"/>
      <c r="S28" s="362"/>
      <c r="T28" s="362"/>
      <c r="U28" s="362"/>
      <c r="V28" s="363"/>
      <c r="W28" s="427"/>
      <c r="X28" s="418"/>
      <c r="Y28" s="419"/>
      <c r="Z28" s="358" t="s">
        <v>165</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9184425</v>
      </c>
      <c r="BO28" s="381"/>
      <c r="BP28" s="381"/>
      <c r="BQ28" s="381"/>
      <c r="BR28" s="381"/>
      <c r="BS28" s="381"/>
      <c r="BT28" s="381"/>
      <c r="BU28" s="382"/>
      <c r="BV28" s="380">
        <v>9085664</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168</v>
      </c>
      <c r="F29" s="359"/>
      <c r="G29" s="359"/>
      <c r="H29" s="359"/>
      <c r="I29" s="359"/>
      <c r="J29" s="359"/>
      <c r="K29" s="360"/>
      <c r="L29" s="361">
        <v>28</v>
      </c>
      <c r="M29" s="362"/>
      <c r="N29" s="362"/>
      <c r="O29" s="362"/>
      <c r="P29" s="363"/>
      <c r="Q29" s="361">
        <v>3210</v>
      </c>
      <c r="R29" s="362"/>
      <c r="S29" s="362"/>
      <c r="T29" s="362"/>
      <c r="U29" s="362"/>
      <c r="V29" s="363"/>
      <c r="W29" s="428"/>
      <c r="X29" s="429"/>
      <c r="Y29" s="430"/>
      <c r="Z29" s="358" t="s">
        <v>169</v>
      </c>
      <c r="AA29" s="359"/>
      <c r="AB29" s="359"/>
      <c r="AC29" s="359"/>
      <c r="AD29" s="359"/>
      <c r="AE29" s="359"/>
      <c r="AF29" s="359"/>
      <c r="AG29" s="360"/>
      <c r="AH29" s="361">
        <v>751</v>
      </c>
      <c r="AI29" s="362"/>
      <c r="AJ29" s="362"/>
      <c r="AK29" s="362"/>
      <c r="AL29" s="363"/>
      <c r="AM29" s="361">
        <v>2452598</v>
      </c>
      <c r="AN29" s="362"/>
      <c r="AO29" s="362"/>
      <c r="AP29" s="362"/>
      <c r="AQ29" s="362"/>
      <c r="AR29" s="363"/>
      <c r="AS29" s="361">
        <v>3266</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2548626</v>
      </c>
      <c r="BO29" s="386"/>
      <c r="BP29" s="386"/>
      <c r="BQ29" s="386"/>
      <c r="BR29" s="386"/>
      <c r="BS29" s="386"/>
      <c r="BT29" s="386"/>
      <c r="BU29" s="387"/>
      <c r="BV29" s="385">
        <v>2548569</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98.7</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3580472</v>
      </c>
      <c r="BO30" s="389"/>
      <c r="BP30" s="389"/>
      <c r="BQ30" s="389"/>
      <c r="BR30" s="389"/>
      <c r="BS30" s="389"/>
      <c r="BT30" s="389"/>
      <c r="BU30" s="390"/>
      <c r="BV30" s="388">
        <v>3534196</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国民健康保険特別会計（事業勘定）</v>
      </c>
      <c r="X34" s="344"/>
      <c r="Y34" s="344"/>
      <c r="Z34" s="344"/>
      <c r="AA34" s="344"/>
      <c r="AB34" s="344"/>
      <c r="AC34" s="344"/>
      <c r="AD34" s="344"/>
      <c r="AE34" s="344"/>
      <c r="AF34" s="344"/>
      <c r="AG34" s="344"/>
      <c r="AH34" s="344"/>
      <c r="AI34" s="344"/>
      <c r="AJ34" s="344"/>
      <c r="AK34" s="344"/>
      <c r="AL34" s="167"/>
      <c r="AM34" s="345">
        <f>IF(AO34="","",MAX(C34:D43,U34:V43)+1)</f>
        <v>8</v>
      </c>
      <c r="AN34" s="345"/>
      <c r="AO34" s="344" t="str">
        <f>IF('各会計、関係団体の財政状況及び健全化判断比率'!B33="","",'各会計、関係団体の財政状況及び健全化判断比率'!B33)</f>
        <v>水道事業会計</v>
      </c>
      <c r="AP34" s="344"/>
      <c r="AQ34" s="344"/>
      <c r="AR34" s="344"/>
      <c r="AS34" s="344"/>
      <c r="AT34" s="344"/>
      <c r="AU34" s="344"/>
      <c r="AV34" s="344"/>
      <c r="AW34" s="344"/>
      <c r="AX34" s="344"/>
      <c r="AY34" s="344"/>
      <c r="AZ34" s="344"/>
      <c r="BA34" s="344"/>
      <c r="BB34" s="344"/>
      <c r="BC34" s="344"/>
      <c r="BD34" s="167"/>
      <c r="BE34" s="345">
        <f>IF(BG34="","",MAX(C34:D43,U34:V43,AM34:AN43)+1)</f>
        <v>11</v>
      </c>
      <c r="BF34" s="345"/>
      <c r="BG34" s="344" t="str">
        <f>IF('各会計、関係団体の財政状況及び健全化判断比率'!B36="","",'各会計、関係団体の財政状況及び健全化判断比率'!B36)</f>
        <v>簡易水道事業特別会計</v>
      </c>
      <c r="BH34" s="344"/>
      <c r="BI34" s="344"/>
      <c r="BJ34" s="344"/>
      <c r="BK34" s="344"/>
      <c r="BL34" s="344"/>
      <c r="BM34" s="344"/>
      <c r="BN34" s="344"/>
      <c r="BO34" s="344"/>
      <c r="BP34" s="344"/>
      <c r="BQ34" s="344"/>
      <c r="BR34" s="344"/>
      <c r="BS34" s="344"/>
      <c r="BT34" s="344"/>
      <c r="BU34" s="344"/>
      <c r="BV34" s="167"/>
      <c r="BW34" s="345">
        <f>IF(BY34="","",MAX(C34:D43,U34:V43,AM34:AN43,BE34:BF43)+1)</f>
        <v>15</v>
      </c>
      <c r="BX34" s="345"/>
      <c r="BY34" s="344" t="str">
        <f>IF('各会計、関係団体の財政状況及び健全化判断比率'!B68="","",'各会計、関係団体の財政状況及び健全化判断比率'!B68)</f>
        <v>奥州金ケ崎行政事務組合</v>
      </c>
      <c r="BZ34" s="344"/>
      <c r="CA34" s="344"/>
      <c r="CB34" s="344"/>
      <c r="CC34" s="344"/>
      <c r="CD34" s="344"/>
      <c r="CE34" s="344"/>
      <c r="CF34" s="344"/>
      <c r="CG34" s="344"/>
      <c r="CH34" s="344"/>
      <c r="CI34" s="344"/>
      <c r="CJ34" s="344"/>
      <c r="CK34" s="344"/>
      <c r="CL34" s="344"/>
      <c r="CM34" s="344"/>
      <c r="CN34" s="167"/>
      <c r="CO34" s="345">
        <f>IF(CQ34="","",MAX(C34:D43,U34:V43,AM34:AN43,BE34:BF43,BW34:BX43)+1)</f>
        <v>19</v>
      </c>
      <c r="CP34" s="345"/>
      <c r="CQ34" s="344" t="str">
        <f>IF('各会計、関係団体の財政状況及び健全化判断比率'!BS7="","",'各会計、関係団体の財政状況及び健全化判断比率'!BS7)</f>
        <v>奥州市文化振興財団</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バス事業特別会計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国民健康保険特別会計（直診勘定）</v>
      </c>
      <c r="X35" s="344"/>
      <c r="Y35" s="344"/>
      <c r="Z35" s="344"/>
      <c r="AA35" s="344"/>
      <c r="AB35" s="344"/>
      <c r="AC35" s="344"/>
      <c r="AD35" s="344"/>
      <c r="AE35" s="344"/>
      <c r="AF35" s="344"/>
      <c r="AG35" s="344"/>
      <c r="AH35" s="344"/>
      <c r="AI35" s="344"/>
      <c r="AJ35" s="344"/>
      <c r="AK35" s="344"/>
      <c r="AL35" s="167"/>
      <c r="AM35" s="345">
        <f t="shared" ref="AM35:AM43" si="0">IF(AO35="","",AM34+1)</f>
        <v>9</v>
      </c>
      <c r="AN35" s="345"/>
      <c r="AO35" s="344" t="str">
        <f>IF('各会計、関係団体の財政状況及び健全化判断比率'!B34="","",'各会計、関係団体の財政状況及び健全化判断比率'!B34)</f>
        <v>病院事業会計</v>
      </c>
      <c r="AP35" s="344"/>
      <c r="AQ35" s="344"/>
      <c r="AR35" s="344"/>
      <c r="AS35" s="344"/>
      <c r="AT35" s="344"/>
      <c r="AU35" s="344"/>
      <c r="AV35" s="344"/>
      <c r="AW35" s="344"/>
      <c r="AX35" s="344"/>
      <c r="AY35" s="344"/>
      <c r="AZ35" s="344"/>
      <c r="BA35" s="344"/>
      <c r="BB35" s="344"/>
      <c r="BC35" s="344"/>
      <c r="BD35" s="167"/>
      <c r="BE35" s="345">
        <f t="shared" ref="BE35:BE43" si="1">IF(BG35="","",BE34+1)</f>
        <v>12</v>
      </c>
      <c r="BF35" s="345"/>
      <c r="BG35" s="344" t="str">
        <f>IF('各会計、関係団体の財政状況及び健全化判断比率'!B37="","",'各会計、関係団体の財政状況及び健全化判断比率'!B37)</f>
        <v>下水道事業特別会計</v>
      </c>
      <c r="BH35" s="344"/>
      <c r="BI35" s="344"/>
      <c r="BJ35" s="344"/>
      <c r="BK35" s="344"/>
      <c r="BL35" s="344"/>
      <c r="BM35" s="344"/>
      <c r="BN35" s="344"/>
      <c r="BO35" s="344"/>
      <c r="BP35" s="344"/>
      <c r="BQ35" s="344"/>
      <c r="BR35" s="344"/>
      <c r="BS35" s="344"/>
      <c r="BT35" s="344"/>
      <c r="BU35" s="344"/>
      <c r="BV35" s="167"/>
      <c r="BW35" s="345">
        <f t="shared" ref="BW35:BW43" si="2">IF(BY35="","",BW34+1)</f>
        <v>16</v>
      </c>
      <c r="BX35" s="345"/>
      <c r="BY35" s="344" t="str">
        <f>IF('各会計、関係団体の財政状況及び健全化判断比率'!B69="","",'各会計、関係団体の財政状況及び健全化判断比率'!B69)</f>
        <v>岩手県総合事務組合</v>
      </c>
      <c r="BZ35" s="344"/>
      <c r="CA35" s="344"/>
      <c r="CB35" s="344"/>
      <c r="CC35" s="344"/>
      <c r="CD35" s="344"/>
      <c r="CE35" s="344"/>
      <c r="CF35" s="344"/>
      <c r="CG35" s="344"/>
      <c r="CH35" s="344"/>
      <c r="CI35" s="344"/>
      <c r="CJ35" s="344"/>
      <c r="CK35" s="344"/>
      <c r="CL35" s="344"/>
      <c r="CM35" s="344"/>
      <c r="CN35" s="167"/>
      <c r="CO35" s="345">
        <f t="shared" ref="CO35:CO43" si="3">IF(CQ35="","",CO34+1)</f>
        <v>20</v>
      </c>
      <c r="CP35" s="345"/>
      <c r="CQ35" s="344" t="str">
        <f>IF('各会計、関係団体の財政状況及び健全化判断比率'!BS8="","",'各会計、関係団体の財政状況及び健全化判断比率'!BS8)</f>
        <v>胆江農業管理センター</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介護保険特別会計（保険事業勘定）</v>
      </c>
      <c r="X36" s="344"/>
      <c r="Y36" s="344"/>
      <c r="Z36" s="344"/>
      <c r="AA36" s="344"/>
      <c r="AB36" s="344"/>
      <c r="AC36" s="344"/>
      <c r="AD36" s="344"/>
      <c r="AE36" s="344"/>
      <c r="AF36" s="344"/>
      <c r="AG36" s="344"/>
      <c r="AH36" s="344"/>
      <c r="AI36" s="344"/>
      <c r="AJ36" s="344"/>
      <c r="AK36" s="344"/>
      <c r="AL36" s="167"/>
      <c r="AM36" s="345">
        <f t="shared" si="0"/>
        <v>10</v>
      </c>
      <c r="AN36" s="345"/>
      <c r="AO36" s="344" t="str">
        <f>IF('各会計、関係団体の財政状況及び健全化判断比率'!B35="","",'各会計、関係団体の財政状況及び健全化判断比率'!B35)</f>
        <v>国民宿舎等事業会計</v>
      </c>
      <c r="AP36" s="344"/>
      <c r="AQ36" s="344"/>
      <c r="AR36" s="344"/>
      <c r="AS36" s="344"/>
      <c r="AT36" s="344"/>
      <c r="AU36" s="344"/>
      <c r="AV36" s="344"/>
      <c r="AW36" s="344"/>
      <c r="AX36" s="344"/>
      <c r="AY36" s="344"/>
      <c r="AZ36" s="344"/>
      <c r="BA36" s="344"/>
      <c r="BB36" s="344"/>
      <c r="BC36" s="344"/>
      <c r="BD36" s="167"/>
      <c r="BE36" s="345">
        <f t="shared" si="1"/>
        <v>13</v>
      </c>
      <c r="BF36" s="345"/>
      <c r="BG36" s="344" t="str">
        <f>IF('各会計、関係団体の財政状況及び健全化判断比率'!B38="","",'各会計、関係団体の財政状況及び健全化判断比率'!B38)</f>
        <v>農業集落排水事業特別会計</v>
      </c>
      <c r="BH36" s="344"/>
      <c r="BI36" s="344"/>
      <c r="BJ36" s="344"/>
      <c r="BK36" s="344"/>
      <c r="BL36" s="344"/>
      <c r="BM36" s="344"/>
      <c r="BN36" s="344"/>
      <c r="BO36" s="344"/>
      <c r="BP36" s="344"/>
      <c r="BQ36" s="344"/>
      <c r="BR36" s="344"/>
      <c r="BS36" s="344"/>
      <c r="BT36" s="344"/>
      <c r="BU36" s="344"/>
      <c r="BV36" s="167"/>
      <c r="BW36" s="345">
        <f t="shared" si="2"/>
        <v>17</v>
      </c>
      <c r="BX36" s="345"/>
      <c r="BY36" s="344" t="str">
        <f>IF('各会計、関係団体の財政状況及び健全化判断比率'!B70="","",'各会計、関係団体の財政状況及び健全化判断比率'!B70)</f>
        <v>岩手県後期高齢者医療広域連合</v>
      </c>
      <c r="BZ36" s="344"/>
      <c r="CA36" s="344"/>
      <c r="CB36" s="344"/>
      <c r="CC36" s="344"/>
      <c r="CD36" s="344"/>
      <c r="CE36" s="344"/>
      <c r="CF36" s="344"/>
      <c r="CG36" s="344"/>
      <c r="CH36" s="344"/>
      <c r="CI36" s="344"/>
      <c r="CJ36" s="344"/>
      <c r="CK36" s="344"/>
      <c r="CL36" s="344"/>
      <c r="CM36" s="344"/>
      <c r="CN36" s="167"/>
      <c r="CO36" s="345">
        <f t="shared" si="3"/>
        <v>21</v>
      </c>
      <c r="CP36" s="345"/>
      <c r="CQ36" s="344" t="str">
        <f>IF('各会計、関係団体の財政状況及び健全化判断比率'!BS9="","",'各会計、関係団体の財政状況及び健全化判断比率'!BS9)</f>
        <v>江刺開発振興</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6</v>
      </c>
      <c r="V37" s="345"/>
      <c r="W37" s="344" t="str">
        <f>IF('各会計、関係団体の財政状況及び健全化判断比率'!B31="","",'各会計、関係団体の財政状況及び健全化判断比率'!B31)</f>
        <v>介護保険特別会計（介護サービス事業勘定）</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14</v>
      </c>
      <c r="BF37" s="345"/>
      <c r="BG37" s="344" t="str">
        <f>IF('各会計、関係団体の財政状況及び健全化判断比率'!B39="","",'各会計、関係団体の財政状況及び健全化判断比率'!B39)</f>
        <v>浄化槽事業特別会計</v>
      </c>
      <c r="BH37" s="344"/>
      <c r="BI37" s="344"/>
      <c r="BJ37" s="344"/>
      <c r="BK37" s="344"/>
      <c r="BL37" s="344"/>
      <c r="BM37" s="344"/>
      <c r="BN37" s="344"/>
      <c r="BO37" s="344"/>
      <c r="BP37" s="344"/>
      <c r="BQ37" s="344"/>
      <c r="BR37" s="344"/>
      <c r="BS37" s="344"/>
      <c r="BT37" s="344"/>
      <c r="BU37" s="344"/>
      <c r="BV37" s="167"/>
      <c r="BW37" s="345">
        <f t="shared" si="2"/>
        <v>18</v>
      </c>
      <c r="BX37" s="345"/>
      <c r="BY37" s="344" t="str">
        <f>IF('各会計、関係団体の財政状況及び健全化判断比率'!B71="","",'各会計、関係団体の財政状況及び健全化判断比率'!B71)</f>
        <v>岩手県競馬組合</v>
      </c>
      <c r="BZ37" s="344"/>
      <c r="CA37" s="344"/>
      <c r="CB37" s="344"/>
      <c r="CC37" s="344"/>
      <c r="CD37" s="344"/>
      <c r="CE37" s="344"/>
      <c r="CF37" s="344"/>
      <c r="CG37" s="344"/>
      <c r="CH37" s="344"/>
      <c r="CI37" s="344"/>
      <c r="CJ37" s="344"/>
      <c r="CK37" s="344"/>
      <c r="CL37" s="344"/>
      <c r="CM37" s="344"/>
      <c r="CN37" s="167"/>
      <c r="CO37" s="345">
        <f t="shared" si="3"/>
        <v>22</v>
      </c>
      <c r="CP37" s="345"/>
      <c r="CQ37" s="344" t="str">
        <f>IF('各会計、関係団体の財政状況及び健全化判断比率'!BS10="","",'各会計、関係団体の財政状況及び健全化判断比率'!BS10)</f>
        <v>江刺畜産公社</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f t="shared" si="4"/>
        <v>7</v>
      </c>
      <c r="V38" s="345"/>
      <c r="W38" s="344" t="str">
        <f>IF('各会計、関係団体の財政状況及び健全化判断比率'!B32="","",'各会計、関係団体の財政状況及び健全化判断比率'!B32)</f>
        <v>後期高齢者医療特別会計</v>
      </c>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t="str">
        <f t="shared" si="2"/>
        <v/>
      </c>
      <c r="BX38" s="345"/>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7"/>
      <c r="CO38" s="345">
        <f t="shared" si="3"/>
        <v>23</v>
      </c>
      <c r="CP38" s="345"/>
      <c r="CQ38" s="344" t="str">
        <f>IF('各会計、関係団体の財政状況及び健全化判断比率'!BS11="","",'各会計、関係団体の財政状況及び健全化判断比率'!BS11)</f>
        <v>胆沢農業振興公社</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f t="shared" si="3"/>
        <v>24</v>
      </c>
      <c r="CP39" s="345"/>
      <c r="CQ39" s="344" t="str">
        <f>IF('各会計、関係団体の財政状況及び健全化判断比率'!BS12="","",'各会計、関係団体の財政状況及び健全化判断比率'!BS12)</f>
        <v>ひめかゆ</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f t="shared" si="3"/>
        <v>25</v>
      </c>
      <c r="CP40" s="345"/>
      <c r="CQ40" s="344" t="str">
        <f>IF('各会計、関係団体の財政状況及び健全化判断比率'!BS13="","",'各会計、関係団体の財政状況及び健全化判断比率'!BS13)</f>
        <v>水沢クロス開発</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f t="shared" si="3"/>
        <v>26</v>
      </c>
      <c r="CP41" s="345"/>
      <c r="CQ41" s="344" t="str">
        <f>IF('各会計、関係団体の財政状況及び健全化判断比率'!BS14="","",'各会計、関係団体の財政状況及び健全化判断比率'!BS14)</f>
        <v>まちづくり奥州</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640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207</v>
      </c>
      <c r="C5" s="678"/>
      <c r="D5" s="678"/>
      <c r="E5" s="678"/>
      <c r="F5" s="678"/>
      <c r="G5" s="678"/>
      <c r="H5" s="678"/>
      <c r="I5" s="678"/>
      <c r="J5" s="678"/>
      <c r="K5" s="678"/>
      <c r="L5" s="678"/>
      <c r="M5" s="678"/>
      <c r="N5" s="678"/>
      <c r="O5" s="678"/>
      <c r="P5" s="678"/>
      <c r="Q5" s="679"/>
      <c r="R5" s="640">
        <v>13033298</v>
      </c>
      <c r="S5" s="641"/>
      <c r="T5" s="641"/>
      <c r="U5" s="641"/>
      <c r="V5" s="641"/>
      <c r="W5" s="641"/>
      <c r="X5" s="641"/>
      <c r="Y5" s="688"/>
      <c r="Z5" s="701">
        <v>21.7</v>
      </c>
      <c r="AA5" s="701"/>
      <c r="AB5" s="701"/>
      <c r="AC5" s="701"/>
      <c r="AD5" s="702">
        <v>13033298</v>
      </c>
      <c r="AE5" s="702"/>
      <c r="AF5" s="702"/>
      <c r="AG5" s="702"/>
      <c r="AH5" s="702"/>
      <c r="AI5" s="702"/>
      <c r="AJ5" s="702"/>
      <c r="AK5" s="702"/>
      <c r="AL5" s="689">
        <v>37.799999999999997</v>
      </c>
      <c r="AM5" s="658"/>
      <c r="AN5" s="658"/>
      <c r="AO5" s="690"/>
      <c r="AP5" s="677" t="s">
        <v>208</v>
      </c>
      <c r="AQ5" s="678"/>
      <c r="AR5" s="678"/>
      <c r="AS5" s="678"/>
      <c r="AT5" s="678"/>
      <c r="AU5" s="678"/>
      <c r="AV5" s="678"/>
      <c r="AW5" s="678"/>
      <c r="AX5" s="678"/>
      <c r="AY5" s="678"/>
      <c r="AZ5" s="678"/>
      <c r="BA5" s="678"/>
      <c r="BB5" s="678"/>
      <c r="BC5" s="678"/>
      <c r="BD5" s="678"/>
      <c r="BE5" s="678"/>
      <c r="BF5" s="679"/>
      <c r="BG5" s="590">
        <v>13005385</v>
      </c>
      <c r="BH5" s="591"/>
      <c r="BI5" s="591"/>
      <c r="BJ5" s="591"/>
      <c r="BK5" s="591"/>
      <c r="BL5" s="591"/>
      <c r="BM5" s="591"/>
      <c r="BN5" s="592"/>
      <c r="BO5" s="643">
        <v>99.8</v>
      </c>
      <c r="BP5" s="643"/>
      <c r="BQ5" s="643"/>
      <c r="BR5" s="643"/>
      <c r="BS5" s="644">
        <v>593508</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209</v>
      </c>
      <c r="CS5" s="696"/>
      <c r="CT5" s="696"/>
      <c r="CU5" s="696"/>
      <c r="CV5" s="696"/>
      <c r="CW5" s="696"/>
      <c r="CX5" s="696"/>
      <c r="CY5" s="697"/>
      <c r="CZ5" s="695" t="s">
        <v>201</v>
      </c>
      <c r="DA5" s="696"/>
      <c r="DB5" s="696"/>
      <c r="DC5" s="697"/>
      <c r="DD5" s="695" t="s">
        <v>210</v>
      </c>
      <c r="DE5" s="696"/>
      <c r="DF5" s="696"/>
      <c r="DG5" s="696"/>
      <c r="DH5" s="696"/>
      <c r="DI5" s="696"/>
      <c r="DJ5" s="696"/>
      <c r="DK5" s="696"/>
      <c r="DL5" s="696"/>
      <c r="DM5" s="696"/>
      <c r="DN5" s="696"/>
      <c r="DO5" s="696"/>
      <c r="DP5" s="697"/>
      <c r="DQ5" s="695" t="s">
        <v>211</v>
      </c>
      <c r="DR5" s="696"/>
      <c r="DS5" s="696"/>
      <c r="DT5" s="696"/>
      <c r="DU5" s="696"/>
      <c r="DV5" s="696"/>
      <c r="DW5" s="696"/>
      <c r="DX5" s="696"/>
      <c r="DY5" s="696"/>
      <c r="DZ5" s="696"/>
      <c r="EA5" s="696"/>
      <c r="EB5" s="696"/>
      <c r="EC5" s="697"/>
    </row>
    <row r="6" spans="2:143" ht="11.25" customHeight="1">
      <c r="B6" s="587" t="s">
        <v>212</v>
      </c>
      <c r="C6" s="588"/>
      <c r="D6" s="588"/>
      <c r="E6" s="588"/>
      <c r="F6" s="588"/>
      <c r="G6" s="588"/>
      <c r="H6" s="588"/>
      <c r="I6" s="588"/>
      <c r="J6" s="588"/>
      <c r="K6" s="588"/>
      <c r="L6" s="588"/>
      <c r="M6" s="588"/>
      <c r="N6" s="588"/>
      <c r="O6" s="588"/>
      <c r="P6" s="588"/>
      <c r="Q6" s="589"/>
      <c r="R6" s="590">
        <v>770207</v>
      </c>
      <c r="S6" s="591"/>
      <c r="T6" s="591"/>
      <c r="U6" s="591"/>
      <c r="V6" s="591"/>
      <c r="W6" s="591"/>
      <c r="X6" s="591"/>
      <c r="Y6" s="592"/>
      <c r="Z6" s="643">
        <v>1.3</v>
      </c>
      <c r="AA6" s="643"/>
      <c r="AB6" s="643"/>
      <c r="AC6" s="643"/>
      <c r="AD6" s="644">
        <v>770207</v>
      </c>
      <c r="AE6" s="644"/>
      <c r="AF6" s="644"/>
      <c r="AG6" s="644"/>
      <c r="AH6" s="644"/>
      <c r="AI6" s="644"/>
      <c r="AJ6" s="644"/>
      <c r="AK6" s="644"/>
      <c r="AL6" s="613">
        <v>2.2000000000000002</v>
      </c>
      <c r="AM6" s="645"/>
      <c r="AN6" s="645"/>
      <c r="AO6" s="646"/>
      <c r="AP6" s="587" t="s">
        <v>213</v>
      </c>
      <c r="AQ6" s="588"/>
      <c r="AR6" s="588"/>
      <c r="AS6" s="588"/>
      <c r="AT6" s="588"/>
      <c r="AU6" s="588"/>
      <c r="AV6" s="588"/>
      <c r="AW6" s="588"/>
      <c r="AX6" s="588"/>
      <c r="AY6" s="588"/>
      <c r="AZ6" s="588"/>
      <c r="BA6" s="588"/>
      <c r="BB6" s="588"/>
      <c r="BC6" s="588"/>
      <c r="BD6" s="588"/>
      <c r="BE6" s="588"/>
      <c r="BF6" s="589"/>
      <c r="BG6" s="590">
        <v>13005385</v>
      </c>
      <c r="BH6" s="591"/>
      <c r="BI6" s="591"/>
      <c r="BJ6" s="591"/>
      <c r="BK6" s="591"/>
      <c r="BL6" s="591"/>
      <c r="BM6" s="591"/>
      <c r="BN6" s="592"/>
      <c r="BO6" s="643">
        <v>99.8</v>
      </c>
      <c r="BP6" s="643"/>
      <c r="BQ6" s="643"/>
      <c r="BR6" s="643"/>
      <c r="BS6" s="644">
        <v>593508</v>
      </c>
      <c r="BT6" s="644"/>
      <c r="BU6" s="644"/>
      <c r="BV6" s="644"/>
      <c r="BW6" s="644"/>
      <c r="BX6" s="644"/>
      <c r="BY6" s="644"/>
      <c r="BZ6" s="644"/>
      <c r="CA6" s="644"/>
      <c r="CB6" s="680"/>
      <c r="CD6" s="647" t="s">
        <v>214</v>
      </c>
      <c r="CE6" s="648"/>
      <c r="CF6" s="648"/>
      <c r="CG6" s="648"/>
      <c r="CH6" s="648"/>
      <c r="CI6" s="648"/>
      <c r="CJ6" s="648"/>
      <c r="CK6" s="648"/>
      <c r="CL6" s="648"/>
      <c r="CM6" s="648"/>
      <c r="CN6" s="648"/>
      <c r="CO6" s="648"/>
      <c r="CP6" s="648"/>
      <c r="CQ6" s="649"/>
      <c r="CR6" s="590">
        <v>249551</v>
      </c>
      <c r="CS6" s="591"/>
      <c r="CT6" s="591"/>
      <c r="CU6" s="591"/>
      <c r="CV6" s="591"/>
      <c r="CW6" s="591"/>
      <c r="CX6" s="591"/>
      <c r="CY6" s="592"/>
      <c r="CZ6" s="643">
        <v>0.4</v>
      </c>
      <c r="DA6" s="643"/>
      <c r="DB6" s="643"/>
      <c r="DC6" s="643"/>
      <c r="DD6" s="596" t="s">
        <v>215</v>
      </c>
      <c r="DE6" s="591"/>
      <c r="DF6" s="591"/>
      <c r="DG6" s="591"/>
      <c r="DH6" s="591"/>
      <c r="DI6" s="591"/>
      <c r="DJ6" s="591"/>
      <c r="DK6" s="591"/>
      <c r="DL6" s="591"/>
      <c r="DM6" s="591"/>
      <c r="DN6" s="591"/>
      <c r="DO6" s="591"/>
      <c r="DP6" s="592"/>
      <c r="DQ6" s="596">
        <v>249551</v>
      </c>
      <c r="DR6" s="591"/>
      <c r="DS6" s="591"/>
      <c r="DT6" s="591"/>
      <c r="DU6" s="591"/>
      <c r="DV6" s="591"/>
      <c r="DW6" s="591"/>
      <c r="DX6" s="591"/>
      <c r="DY6" s="591"/>
      <c r="DZ6" s="591"/>
      <c r="EA6" s="591"/>
      <c r="EB6" s="591"/>
      <c r="EC6" s="626"/>
    </row>
    <row r="7" spans="2:143" ht="11.25" customHeight="1">
      <c r="B7" s="587" t="s">
        <v>216</v>
      </c>
      <c r="C7" s="588"/>
      <c r="D7" s="588"/>
      <c r="E7" s="588"/>
      <c r="F7" s="588"/>
      <c r="G7" s="588"/>
      <c r="H7" s="588"/>
      <c r="I7" s="588"/>
      <c r="J7" s="588"/>
      <c r="K7" s="588"/>
      <c r="L7" s="588"/>
      <c r="M7" s="588"/>
      <c r="N7" s="588"/>
      <c r="O7" s="588"/>
      <c r="P7" s="588"/>
      <c r="Q7" s="589"/>
      <c r="R7" s="590">
        <v>8214</v>
      </c>
      <c r="S7" s="591"/>
      <c r="T7" s="591"/>
      <c r="U7" s="591"/>
      <c r="V7" s="591"/>
      <c r="W7" s="591"/>
      <c r="X7" s="591"/>
      <c r="Y7" s="592"/>
      <c r="Z7" s="643">
        <v>0</v>
      </c>
      <c r="AA7" s="643"/>
      <c r="AB7" s="643"/>
      <c r="AC7" s="643"/>
      <c r="AD7" s="644">
        <v>8214</v>
      </c>
      <c r="AE7" s="644"/>
      <c r="AF7" s="644"/>
      <c r="AG7" s="644"/>
      <c r="AH7" s="644"/>
      <c r="AI7" s="644"/>
      <c r="AJ7" s="644"/>
      <c r="AK7" s="644"/>
      <c r="AL7" s="613">
        <v>0</v>
      </c>
      <c r="AM7" s="645"/>
      <c r="AN7" s="645"/>
      <c r="AO7" s="646"/>
      <c r="AP7" s="587" t="s">
        <v>217</v>
      </c>
      <c r="AQ7" s="588"/>
      <c r="AR7" s="588"/>
      <c r="AS7" s="588"/>
      <c r="AT7" s="588"/>
      <c r="AU7" s="588"/>
      <c r="AV7" s="588"/>
      <c r="AW7" s="588"/>
      <c r="AX7" s="588"/>
      <c r="AY7" s="588"/>
      <c r="AZ7" s="588"/>
      <c r="BA7" s="588"/>
      <c r="BB7" s="588"/>
      <c r="BC7" s="588"/>
      <c r="BD7" s="588"/>
      <c r="BE7" s="588"/>
      <c r="BF7" s="589"/>
      <c r="BG7" s="590">
        <v>5478036</v>
      </c>
      <c r="BH7" s="591"/>
      <c r="BI7" s="591"/>
      <c r="BJ7" s="591"/>
      <c r="BK7" s="591"/>
      <c r="BL7" s="591"/>
      <c r="BM7" s="591"/>
      <c r="BN7" s="592"/>
      <c r="BO7" s="643">
        <v>42</v>
      </c>
      <c r="BP7" s="643"/>
      <c r="BQ7" s="643"/>
      <c r="BR7" s="643"/>
      <c r="BS7" s="644">
        <v>185420</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6459457</v>
      </c>
      <c r="CS7" s="591"/>
      <c r="CT7" s="591"/>
      <c r="CU7" s="591"/>
      <c r="CV7" s="591"/>
      <c r="CW7" s="591"/>
      <c r="CX7" s="591"/>
      <c r="CY7" s="592"/>
      <c r="CZ7" s="643">
        <v>10.8</v>
      </c>
      <c r="DA7" s="643"/>
      <c r="DB7" s="643"/>
      <c r="DC7" s="643"/>
      <c r="DD7" s="596">
        <v>141890</v>
      </c>
      <c r="DE7" s="591"/>
      <c r="DF7" s="591"/>
      <c r="DG7" s="591"/>
      <c r="DH7" s="591"/>
      <c r="DI7" s="591"/>
      <c r="DJ7" s="591"/>
      <c r="DK7" s="591"/>
      <c r="DL7" s="591"/>
      <c r="DM7" s="591"/>
      <c r="DN7" s="591"/>
      <c r="DO7" s="591"/>
      <c r="DP7" s="592"/>
      <c r="DQ7" s="596">
        <v>4830772</v>
      </c>
      <c r="DR7" s="591"/>
      <c r="DS7" s="591"/>
      <c r="DT7" s="591"/>
      <c r="DU7" s="591"/>
      <c r="DV7" s="591"/>
      <c r="DW7" s="591"/>
      <c r="DX7" s="591"/>
      <c r="DY7" s="591"/>
      <c r="DZ7" s="591"/>
      <c r="EA7" s="591"/>
      <c r="EB7" s="591"/>
      <c r="EC7" s="626"/>
    </row>
    <row r="8" spans="2:143" ht="11.25" customHeight="1">
      <c r="B8" s="587" t="s">
        <v>219</v>
      </c>
      <c r="C8" s="588"/>
      <c r="D8" s="588"/>
      <c r="E8" s="588"/>
      <c r="F8" s="588"/>
      <c r="G8" s="588"/>
      <c r="H8" s="588"/>
      <c r="I8" s="588"/>
      <c r="J8" s="588"/>
      <c r="K8" s="588"/>
      <c r="L8" s="588"/>
      <c r="M8" s="588"/>
      <c r="N8" s="588"/>
      <c r="O8" s="588"/>
      <c r="P8" s="588"/>
      <c r="Q8" s="589"/>
      <c r="R8" s="590">
        <v>20379</v>
      </c>
      <c r="S8" s="591"/>
      <c r="T8" s="591"/>
      <c r="U8" s="591"/>
      <c r="V8" s="591"/>
      <c r="W8" s="591"/>
      <c r="X8" s="591"/>
      <c r="Y8" s="592"/>
      <c r="Z8" s="643">
        <v>0</v>
      </c>
      <c r="AA8" s="643"/>
      <c r="AB8" s="643"/>
      <c r="AC8" s="643"/>
      <c r="AD8" s="644">
        <v>20379</v>
      </c>
      <c r="AE8" s="644"/>
      <c r="AF8" s="644"/>
      <c r="AG8" s="644"/>
      <c r="AH8" s="644"/>
      <c r="AI8" s="644"/>
      <c r="AJ8" s="644"/>
      <c r="AK8" s="644"/>
      <c r="AL8" s="613">
        <v>0.1</v>
      </c>
      <c r="AM8" s="645"/>
      <c r="AN8" s="645"/>
      <c r="AO8" s="646"/>
      <c r="AP8" s="587" t="s">
        <v>220</v>
      </c>
      <c r="AQ8" s="588"/>
      <c r="AR8" s="588"/>
      <c r="AS8" s="588"/>
      <c r="AT8" s="588"/>
      <c r="AU8" s="588"/>
      <c r="AV8" s="588"/>
      <c r="AW8" s="588"/>
      <c r="AX8" s="588"/>
      <c r="AY8" s="588"/>
      <c r="AZ8" s="588"/>
      <c r="BA8" s="588"/>
      <c r="BB8" s="588"/>
      <c r="BC8" s="588"/>
      <c r="BD8" s="588"/>
      <c r="BE8" s="588"/>
      <c r="BF8" s="589"/>
      <c r="BG8" s="590">
        <v>180606</v>
      </c>
      <c r="BH8" s="591"/>
      <c r="BI8" s="591"/>
      <c r="BJ8" s="591"/>
      <c r="BK8" s="591"/>
      <c r="BL8" s="591"/>
      <c r="BM8" s="591"/>
      <c r="BN8" s="592"/>
      <c r="BO8" s="643">
        <v>1.4</v>
      </c>
      <c r="BP8" s="643"/>
      <c r="BQ8" s="643"/>
      <c r="BR8" s="643"/>
      <c r="BS8" s="596" t="s">
        <v>112</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17384117</v>
      </c>
      <c r="CS8" s="591"/>
      <c r="CT8" s="591"/>
      <c r="CU8" s="591"/>
      <c r="CV8" s="591"/>
      <c r="CW8" s="591"/>
      <c r="CX8" s="591"/>
      <c r="CY8" s="592"/>
      <c r="CZ8" s="643">
        <v>29.2</v>
      </c>
      <c r="DA8" s="643"/>
      <c r="DB8" s="643"/>
      <c r="DC8" s="643"/>
      <c r="DD8" s="596">
        <v>177387</v>
      </c>
      <c r="DE8" s="591"/>
      <c r="DF8" s="591"/>
      <c r="DG8" s="591"/>
      <c r="DH8" s="591"/>
      <c r="DI8" s="591"/>
      <c r="DJ8" s="591"/>
      <c r="DK8" s="591"/>
      <c r="DL8" s="591"/>
      <c r="DM8" s="591"/>
      <c r="DN8" s="591"/>
      <c r="DO8" s="591"/>
      <c r="DP8" s="592"/>
      <c r="DQ8" s="596">
        <v>8708269</v>
      </c>
      <c r="DR8" s="591"/>
      <c r="DS8" s="591"/>
      <c r="DT8" s="591"/>
      <c r="DU8" s="591"/>
      <c r="DV8" s="591"/>
      <c r="DW8" s="591"/>
      <c r="DX8" s="591"/>
      <c r="DY8" s="591"/>
      <c r="DZ8" s="591"/>
      <c r="EA8" s="591"/>
      <c r="EB8" s="591"/>
      <c r="EC8" s="626"/>
    </row>
    <row r="9" spans="2:143" ht="11.25" customHeight="1">
      <c r="B9" s="587" t="s">
        <v>222</v>
      </c>
      <c r="C9" s="588"/>
      <c r="D9" s="588"/>
      <c r="E9" s="588"/>
      <c r="F9" s="588"/>
      <c r="G9" s="588"/>
      <c r="H9" s="588"/>
      <c r="I9" s="588"/>
      <c r="J9" s="588"/>
      <c r="K9" s="588"/>
      <c r="L9" s="588"/>
      <c r="M9" s="588"/>
      <c r="N9" s="588"/>
      <c r="O9" s="588"/>
      <c r="P9" s="588"/>
      <c r="Q9" s="589"/>
      <c r="R9" s="590">
        <v>11367</v>
      </c>
      <c r="S9" s="591"/>
      <c r="T9" s="591"/>
      <c r="U9" s="591"/>
      <c r="V9" s="591"/>
      <c r="W9" s="591"/>
      <c r="X9" s="591"/>
      <c r="Y9" s="592"/>
      <c r="Z9" s="643">
        <v>0</v>
      </c>
      <c r="AA9" s="643"/>
      <c r="AB9" s="643"/>
      <c r="AC9" s="643"/>
      <c r="AD9" s="644">
        <v>11367</v>
      </c>
      <c r="AE9" s="644"/>
      <c r="AF9" s="644"/>
      <c r="AG9" s="644"/>
      <c r="AH9" s="644"/>
      <c r="AI9" s="644"/>
      <c r="AJ9" s="644"/>
      <c r="AK9" s="644"/>
      <c r="AL9" s="613">
        <v>0</v>
      </c>
      <c r="AM9" s="645"/>
      <c r="AN9" s="645"/>
      <c r="AO9" s="646"/>
      <c r="AP9" s="587" t="s">
        <v>223</v>
      </c>
      <c r="AQ9" s="588"/>
      <c r="AR9" s="588"/>
      <c r="AS9" s="588"/>
      <c r="AT9" s="588"/>
      <c r="AU9" s="588"/>
      <c r="AV9" s="588"/>
      <c r="AW9" s="588"/>
      <c r="AX9" s="588"/>
      <c r="AY9" s="588"/>
      <c r="AZ9" s="588"/>
      <c r="BA9" s="588"/>
      <c r="BB9" s="588"/>
      <c r="BC9" s="588"/>
      <c r="BD9" s="588"/>
      <c r="BE9" s="588"/>
      <c r="BF9" s="589"/>
      <c r="BG9" s="590">
        <v>4302906</v>
      </c>
      <c r="BH9" s="591"/>
      <c r="BI9" s="591"/>
      <c r="BJ9" s="591"/>
      <c r="BK9" s="591"/>
      <c r="BL9" s="591"/>
      <c r="BM9" s="591"/>
      <c r="BN9" s="592"/>
      <c r="BO9" s="643">
        <v>33</v>
      </c>
      <c r="BP9" s="643"/>
      <c r="BQ9" s="643"/>
      <c r="BR9" s="643"/>
      <c r="BS9" s="596" t="s">
        <v>112</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4891924</v>
      </c>
      <c r="CS9" s="591"/>
      <c r="CT9" s="591"/>
      <c r="CU9" s="591"/>
      <c r="CV9" s="591"/>
      <c r="CW9" s="591"/>
      <c r="CX9" s="591"/>
      <c r="CY9" s="592"/>
      <c r="CZ9" s="643">
        <v>8.1999999999999993</v>
      </c>
      <c r="DA9" s="643"/>
      <c r="DB9" s="643"/>
      <c r="DC9" s="643"/>
      <c r="DD9" s="596">
        <v>9225</v>
      </c>
      <c r="DE9" s="591"/>
      <c r="DF9" s="591"/>
      <c r="DG9" s="591"/>
      <c r="DH9" s="591"/>
      <c r="DI9" s="591"/>
      <c r="DJ9" s="591"/>
      <c r="DK9" s="591"/>
      <c r="DL9" s="591"/>
      <c r="DM9" s="591"/>
      <c r="DN9" s="591"/>
      <c r="DO9" s="591"/>
      <c r="DP9" s="592"/>
      <c r="DQ9" s="596">
        <v>4584363</v>
      </c>
      <c r="DR9" s="591"/>
      <c r="DS9" s="591"/>
      <c r="DT9" s="591"/>
      <c r="DU9" s="591"/>
      <c r="DV9" s="591"/>
      <c r="DW9" s="591"/>
      <c r="DX9" s="591"/>
      <c r="DY9" s="591"/>
      <c r="DZ9" s="591"/>
      <c r="EA9" s="591"/>
      <c r="EB9" s="591"/>
      <c r="EC9" s="626"/>
    </row>
    <row r="10" spans="2:143" ht="11.25" customHeight="1">
      <c r="B10" s="587" t="s">
        <v>225</v>
      </c>
      <c r="C10" s="588"/>
      <c r="D10" s="588"/>
      <c r="E10" s="588"/>
      <c r="F10" s="588"/>
      <c r="G10" s="588"/>
      <c r="H10" s="588"/>
      <c r="I10" s="588"/>
      <c r="J10" s="588"/>
      <c r="K10" s="588"/>
      <c r="L10" s="588"/>
      <c r="M10" s="588"/>
      <c r="N10" s="588"/>
      <c r="O10" s="588"/>
      <c r="P10" s="588"/>
      <c r="Q10" s="589"/>
      <c r="R10" s="590">
        <v>1977823</v>
      </c>
      <c r="S10" s="591"/>
      <c r="T10" s="591"/>
      <c r="U10" s="591"/>
      <c r="V10" s="591"/>
      <c r="W10" s="591"/>
      <c r="X10" s="591"/>
      <c r="Y10" s="592"/>
      <c r="Z10" s="643">
        <v>3.3</v>
      </c>
      <c r="AA10" s="643"/>
      <c r="AB10" s="643"/>
      <c r="AC10" s="643"/>
      <c r="AD10" s="644">
        <v>1977823</v>
      </c>
      <c r="AE10" s="644"/>
      <c r="AF10" s="644"/>
      <c r="AG10" s="644"/>
      <c r="AH10" s="644"/>
      <c r="AI10" s="644"/>
      <c r="AJ10" s="644"/>
      <c r="AK10" s="644"/>
      <c r="AL10" s="613">
        <v>5.7</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344341</v>
      </c>
      <c r="BH10" s="591"/>
      <c r="BI10" s="591"/>
      <c r="BJ10" s="591"/>
      <c r="BK10" s="591"/>
      <c r="BL10" s="591"/>
      <c r="BM10" s="591"/>
      <c r="BN10" s="592"/>
      <c r="BO10" s="643">
        <v>2.6</v>
      </c>
      <c r="BP10" s="643"/>
      <c r="BQ10" s="643"/>
      <c r="BR10" s="643"/>
      <c r="BS10" s="596">
        <v>57166</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79414</v>
      </c>
      <c r="CS10" s="591"/>
      <c r="CT10" s="591"/>
      <c r="CU10" s="591"/>
      <c r="CV10" s="591"/>
      <c r="CW10" s="591"/>
      <c r="CX10" s="591"/>
      <c r="CY10" s="592"/>
      <c r="CZ10" s="643">
        <v>0.1</v>
      </c>
      <c r="DA10" s="643"/>
      <c r="DB10" s="643"/>
      <c r="DC10" s="643"/>
      <c r="DD10" s="596">
        <v>376</v>
      </c>
      <c r="DE10" s="591"/>
      <c r="DF10" s="591"/>
      <c r="DG10" s="591"/>
      <c r="DH10" s="591"/>
      <c r="DI10" s="591"/>
      <c r="DJ10" s="591"/>
      <c r="DK10" s="591"/>
      <c r="DL10" s="591"/>
      <c r="DM10" s="591"/>
      <c r="DN10" s="591"/>
      <c r="DO10" s="591"/>
      <c r="DP10" s="592"/>
      <c r="DQ10" s="596">
        <v>76414</v>
      </c>
      <c r="DR10" s="591"/>
      <c r="DS10" s="591"/>
      <c r="DT10" s="591"/>
      <c r="DU10" s="591"/>
      <c r="DV10" s="591"/>
      <c r="DW10" s="591"/>
      <c r="DX10" s="591"/>
      <c r="DY10" s="591"/>
      <c r="DZ10" s="591"/>
      <c r="EA10" s="591"/>
      <c r="EB10" s="591"/>
      <c r="EC10" s="626"/>
    </row>
    <row r="11" spans="2:143" ht="11.25" customHeight="1">
      <c r="B11" s="587" t="s">
        <v>228</v>
      </c>
      <c r="C11" s="588"/>
      <c r="D11" s="588"/>
      <c r="E11" s="588"/>
      <c r="F11" s="588"/>
      <c r="G11" s="588"/>
      <c r="H11" s="588"/>
      <c r="I11" s="588"/>
      <c r="J11" s="588"/>
      <c r="K11" s="588"/>
      <c r="L11" s="588"/>
      <c r="M11" s="588"/>
      <c r="N11" s="588"/>
      <c r="O11" s="588"/>
      <c r="P11" s="588"/>
      <c r="Q11" s="589"/>
      <c r="R11" s="590">
        <v>23298</v>
      </c>
      <c r="S11" s="591"/>
      <c r="T11" s="591"/>
      <c r="U11" s="591"/>
      <c r="V11" s="591"/>
      <c r="W11" s="591"/>
      <c r="X11" s="591"/>
      <c r="Y11" s="592"/>
      <c r="Z11" s="643">
        <v>0</v>
      </c>
      <c r="AA11" s="643"/>
      <c r="AB11" s="643"/>
      <c r="AC11" s="643"/>
      <c r="AD11" s="644">
        <v>23298</v>
      </c>
      <c r="AE11" s="644"/>
      <c r="AF11" s="644"/>
      <c r="AG11" s="644"/>
      <c r="AH11" s="644"/>
      <c r="AI11" s="644"/>
      <c r="AJ11" s="644"/>
      <c r="AK11" s="644"/>
      <c r="AL11" s="613">
        <v>0.1</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650183</v>
      </c>
      <c r="BH11" s="591"/>
      <c r="BI11" s="591"/>
      <c r="BJ11" s="591"/>
      <c r="BK11" s="591"/>
      <c r="BL11" s="591"/>
      <c r="BM11" s="591"/>
      <c r="BN11" s="592"/>
      <c r="BO11" s="643">
        <v>5</v>
      </c>
      <c r="BP11" s="643"/>
      <c r="BQ11" s="643"/>
      <c r="BR11" s="643"/>
      <c r="BS11" s="596">
        <v>128254</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4490657</v>
      </c>
      <c r="CS11" s="591"/>
      <c r="CT11" s="591"/>
      <c r="CU11" s="591"/>
      <c r="CV11" s="591"/>
      <c r="CW11" s="591"/>
      <c r="CX11" s="591"/>
      <c r="CY11" s="592"/>
      <c r="CZ11" s="643">
        <v>7.5</v>
      </c>
      <c r="DA11" s="643"/>
      <c r="DB11" s="643"/>
      <c r="DC11" s="643"/>
      <c r="DD11" s="596">
        <v>522197</v>
      </c>
      <c r="DE11" s="591"/>
      <c r="DF11" s="591"/>
      <c r="DG11" s="591"/>
      <c r="DH11" s="591"/>
      <c r="DI11" s="591"/>
      <c r="DJ11" s="591"/>
      <c r="DK11" s="591"/>
      <c r="DL11" s="591"/>
      <c r="DM11" s="591"/>
      <c r="DN11" s="591"/>
      <c r="DO11" s="591"/>
      <c r="DP11" s="592"/>
      <c r="DQ11" s="596">
        <v>2129932</v>
      </c>
      <c r="DR11" s="591"/>
      <c r="DS11" s="591"/>
      <c r="DT11" s="591"/>
      <c r="DU11" s="591"/>
      <c r="DV11" s="591"/>
      <c r="DW11" s="591"/>
      <c r="DX11" s="591"/>
      <c r="DY11" s="591"/>
      <c r="DZ11" s="591"/>
      <c r="EA11" s="591"/>
      <c r="EB11" s="591"/>
      <c r="EC11" s="626"/>
    </row>
    <row r="12" spans="2:143" ht="11.25" customHeight="1">
      <c r="B12" s="587" t="s">
        <v>231</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6304156</v>
      </c>
      <c r="BH12" s="591"/>
      <c r="BI12" s="591"/>
      <c r="BJ12" s="591"/>
      <c r="BK12" s="591"/>
      <c r="BL12" s="591"/>
      <c r="BM12" s="591"/>
      <c r="BN12" s="592"/>
      <c r="BO12" s="643">
        <v>48.4</v>
      </c>
      <c r="BP12" s="643"/>
      <c r="BQ12" s="643"/>
      <c r="BR12" s="643"/>
      <c r="BS12" s="596">
        <v>408088</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2017352</v>
      </c>
      <c r="CS12" s="591"/>
      <c r="CT12" s="591"/>
      <c r="CU12" s="591"/>
      <c r="CV12" s="591"/>
      <c r="CW12" s="591"/>
      <c r="CX12" s="591"/>
      <c r="CY12" s="592"/>
      <c r="CZ12" s="643">
        <v>3.4</v>
      </c>
      <c r="DA12" s="643"/>
      <c r="DB12" s="643"/>
      <c r="DC12" s="643"/>
      <c r="DD12" s="596">
        <v>141511</v>
      </c>
      <c r="DE12" s="591"/>
      <c r="DF12" s="591"/>
      <c r="DG12" s="591"/>
      <c r="DH12" s="591"/>
      <c r="DI12" s="591"/>
      <c r="DJ12" s="591"/>
      <c r="DK12" s="591"/>
      <c r="DL12" s="591"/>
      <c r="DM12" s="591"/>
      <c r="DN12" s="591"/>
      <c r="DO12" s="591"/>
      <c r="DP12" s="592"/>
      <c r="DQ12" s="596">
        <v>947639</v>
      </c>
      <c r="DR12" s="591"/>
      <c r="DS12" s="591"/>
      <c r="DT12" s="591"/>
      <c r="DU12" s="591"/>
      <c r="DV12" s="591"/>
      <c r="DW12" s="591"/>
      <c r="DX12" s="591"/>
      <c r="DY12" s="591"/>
      <c r="DZ12" s="591"/>
      <c r="EA12" s="591"/>
      <c r="EB12" s="591"/>
      <c r="EC12" s="626"/>
    </row>
    <row r="13" spans="2:143" ht="11.25" customHeight="1">
      <c r="B13" s="587" t="s">
        <v>234</v>
      </c>
      <c r="C13" s="588"/>
      <c r="D13" s="588"/>
      <c r="E13" s="588"/>
      <c r="F13" s="588"/>
      <c r="G13" s="588"/>
      <c r="H13" s="588"/>
      <c r="I13" s="588"/>
      <c r="J13" s="588"/>
      <c r="K13" s="588"/>
      <c r="L13" s="588"/>
      <c r="M13" s="588"/>
      <c r="N13" s="588"/>
      <c r="O13" s="588"/>
      <c r="P13" s="588"/>
      <c r="Q13" s="589"/>
      <c r="R13" s="590">
        <v>94560</v>
      </c>
      <c r="S13" s="591"/>
      <c r="T13" s="591"/>
      <c r="U13" s="591"/>
      <c r="V13" s="591"/>
      <c r="W13" s="591"/>
      <c r="X13" s="591"/>
      <c r="Y13" s="592"/>
      <c r="Z13" s="643">
        <v>0.2</v>
      </c>
      <c r="AA13" s="643"/>
      <c r="AB13" s="643"/>
      <c r="AC13" s="643"/>
      <c r="AD13" s="644">
        <v>94560</v>
      </c>
      <c r="AE13" s="644"/>
      <c r="AF13" s="644"/>
      <c r="AG13" s="644"/>
      <c r="AH13" s="644"/>
      <c r="AI13" s="644"/>
      <c r="AJ13" s="644"/>
      <c r="AK13" s="644"/>
      <c r="AL13" s="613">
        <v>0.3</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6187374</v>
      </c>
      <c r="BH13" s="591"/>
      <c r="BI13" s="591"/>
      <c r="BJ13" s="591"/>
      <c r="BK13" s="591"/>
      <c r="BL13" s="591"/>
      <c r="BM13" s="591"/>
      <c r="BN13" s="592"/>
      <c r="BO13" s="643">
        <v>47.5</v>
      </c>
      <c r="BP13" s="643"/>
      <c r="BQ13" s="643"/>
      <c r="BR13" s="643"/>
      <c r="BS13" s="596">
        <v>408088</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5518675</v>
      </c>
      <c r="CS13" s="591"/>
      <c r="CT13" s="591"/>
      <c r="CU13" s="591"/>
      <c r="CV13" s="591"/>
      <c r="CW13" s="591"/>
      <c r="CX13" s="591"/>
      <c r="CY13" s="592"/>
      <c r="CZ13" s="643">
        <v>9.3000000000000007</v>
      </c>
      <c r="DA13" s="643"/>
      <c r="DB13" s="643"/>
      <c r="DC13" s="643"/>
      <c r="DD13" s="596">
        <v>2865513</v>
      </c>
      <c r="DE13" s="591"/>
      <c r="DF13" s="591"/>
      <c r="DG13" s="591"/>
      <c r="DH13" s="591"/>
      <c r="DI13" s="591"/>
      <c r="DJ13" s="591"/>
      <c r="DK13" s="591"/>
      <c r="DL13" s="591"/>
      <c r="DM13" s="591"/>
      <c r="DN13" s="591"/>
      <c r="DO13" s="591"/>
      <c r="DP13" s="592"/>
      <c r="DQ13" s="596">
        <v>2798047</v>
      </c>
      <c r="DR13" s="591"/>
      <c r="DS13" s="591"/>
      <c r="DT13" s="591"/>
      <c r="DU13" s="591"/>
      <c r="DV13" s="591"/>
      <c r="DW13" s="591"/>
      <c r="DX13" s="591"/>
      <c r="DY13" s="591"/>
      <c r="DZ13" s="591"/>
      <c r="EA13" s="591"/>
      <c r="EB13" s="591"/>
      <c r="EC13" s="626"/>
    </row>
    <row r="14" spans="2:143" ht="11.25" customHeight="1">
      <c r="B14" s="587" t="s">
        <v>237</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413136</v>
      </c>
      <c r="BH14" s="591"/>
      <c r="BI14" s="591"/>
      <c r="BJ14" s="591"/>
      <c r="BK14" s="591"/>
      <c r="BL14" s="591"/>
      <c r="BM14" s="591"/>
      <c r="BN14" s="592"/>
      <c r="BO14" s="643">
        <v>3.2</v>
      </c>
      <c r="BP14" s="643"/>
      <c r="BQ14" s="643"/>
      <c r="BR14" s="643"/>
      <c r="BS14" s="596" t="s">
        <v>112</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1765623</v>
      </c>
      <c r="CS14" s="591"/>
      <c r="CT14" s="591"/>
      <c r="CU14" s="591"/>
      <c r="CV14" s="591"/>
      <c r="CW14" s="591"/>
      <c r="CX14" s="591"/>
      <c r="CY14" s="592"/>
      <c r="CZ14" s="643">
        <v>3</v>
      </c>
      <c r="DA14" s="643"/>
      <c r="DB14" s="643"/>
      <c r="DC14" s="643"/>
      <c r="DD14" s="596">
        <v>164913</v>
      </c>
      <c r="DE14" s="591"/>
      <c r="DF14" s="591"/>
      <c r="DG14" s="591"/>
      <c r="DH14" s="591"/>
      <c r="DI14" s="591"/>
      <c r="DJ14" s="591"/>
      <c r="DK14" s="591"/>
      <c r="DL14" s="591"/>
      <c r="DM14" s="591"/>
      <c r="DN14" s="591"/>
      <c r="DO14" s="591"/>
      <c r="DP14" s="592"/>
      <c r="DQ14" s="596">
        <v>1604669</v>
      </c>
      <c r="DR14" s="591"/>
      <c r="DS14" s="591"/>
      <c r="DT14" s="591"/>
      <c r="DU14" s="591"/>
      <c r="DV14" s="591"/>
      <c r="DW14" s="591"/>
      <c r="DX14" s="591"/>
      <c r="DY14" s="591"/>
      <c r="DZ14" s="591"/>
      <c r="EA14" s="591"/>
      <c r="EB14" s="591"/>
      <c r="EC14" s="626"/>
    </row>
    <row r="15" spans="2:143" ht="11.25" customHeight="1">
      <c r="B15" s="587" t="s">
        <v>240</v>
      </c>
      <c r="C15" s="588"/>
      <c r="D15" s="588"/>
      <c r="E15" s="588"/>
      <c r="F15" s="588"/>
      <c r="G15" s="588"/>
      <c r="H15" s="588"/>
      <c r="I15" s="588"/>
      <c r="J15" s="588"/>
      <c r="K15" s="588"/>
      <c r="L15" s="588"/>
      <c r="M15" s="588"/>
      <c r="N15" s="588"/>
      <c r="O15" s="588"/>
      <c r="P15" s="588"/>
      <c r="Q15" s="589"/>
      <c r="R15" s="590">
        <v>46702</v>
      </c>
      <c r="S15" s="591"/>
      <c r="T15" s="591"/>
      <c r="U15" s="591"/>
      <c r="V15" s="591"/>
      <c r="W15" s="591"/>
      <c r="X15" s="591"/>
      <c r="Y15" s="592"/>
      <c r="Z15" s="643">
        <v>0.1</v>
      </c>
      <c r="AA15" s="643"/>
      <c r="AB15" s="643"/>
      <c r="AC15" s="643"/>
      <c r="AD15" s="644">
        <v>46702</v>
      </c>
      <c r="AE15" s="644"/>
      <c r="AF15" s="644"/>
      <c r="AG15" s="644"/>
      <c r="AH15" s="644"/>
      <c r="AI15" s="644"/>
      <c r="AJ15" s="644"/>
      <c r="AK15" s="644"/>
      <c r="AL15" s="613">
        <v>0.1</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810057</v>
      </c>
      <c r="BH15" s="591"/>
      <c r="BI15" s="591"/>
      <c r="BJ15" s="591"/>
      <c r="BK15" s="591"/>
      <c r="BL15" s="591"/>
      <c r="BM15" s="591"/>
      <c r="BN15" s="592"/>
      <c r="BO15" s="643">
        <v>6.2</v>
      </c>
      <c r="BP15" s="643"/>
      <c r="BQ15" s="643"/>
      <c r="BR15" s="643"/>
      <c r="BS15" s="596" t="s">
        <v>112</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8237144</v>
      </c>
      <c r="CS15" s="591"/>
      <c r="CT15" s="591"/>
      <c r="CU15" s="591"/>
      <c r="CV15" s="591"/>
      <c r="CW15" s="591"/>
      <c r="CX15" s="591"/>
      <c r="CY15" s="592"/>
      <c r="CZ15" s="643">
        <v>13.8</v>
      </c>
      <c r="DA15" s="643"/>
      <c r="DB15" s="643"/>
      <c r="DC15" s="643"/>
      <c r="DD15" s="596">
        <v>3074675</v>
      </c>
      <c r="DE15" s="591"/>
      <c r="DF15" s="591"/>
      <c r="DG15" s="591"/>
      <c r="DH15" s="591"/>
      <c r="DI15" s="591"/>
      <c r="DJ15" s="591"/>
      <c r="DK15" s="591"/>
      <c r="DL15" s="591"/>
      <c r="DM15" s="591"/>
      <c r="DN15" s="591"/>
      <c r="DO15" s="591"/>
      <c r="DP15" s="592"/>
      <c r="DQ15" s="596">
        <v>4268056</v>
      </c>
      <c r="DR15" s="591"/>
      <c r="DS15" s="591"/>
      <c r="DT15" s="591"/>
      <c r="DU15" s="591"/>
      <c r="DV15" s="591"/>
      <c r="DW15" s="591"/>
      <c r="DX15" s="591"/>
      <c r="DY15" s="591"/>
      <c r="DZ15" s="591"/>
      <c r="EA15" s="591"/>
      <c r="EB15" s="591"/>
      <c r="EC15" s="626"/>
    </row>
    <row r="16" spans="2:143" ht="11.25" customHeight="1">
      <c r="B16" s="587" t="s">
        <v>243</v>
      </c>
      <c r="C16" s="588"/>
      <c r="D16" s="588"/>
      <c r="E16" s="588"/>
      <c r="F16" s="588"/>
      <c r="G16" s="588"/>
      <c r="H16" s="588"/>
      <c r="I16" s="588"/>
      <c r="J16" s="588"/>
      <c r="K16" s="588"/>
      <c r="L16" s="588"/>
      <c r="M16" s="588"/>
      <c r="N16" s="588"/>
      <c r="O16" s="588"/>
      <c r="P16" s="588"/>
      <c r="Q16" s="589"/>
      <c r="R16" s="590">
        <v>20294685</v>
      </c>
      <c r="S16" s="591"/>
      <c r="T16" s="591"/>
      <c r="U16" s="591"/>
      <c r="V16" s="591"/>
      <c r="W16" s="591"/>
      <c r="X16" s="591"/>
      <c r="Y16" s="592"/>
      <c r="Z16" s="643">
        <v>33.700000000000003</v>
      </c>
      <c r="AA16" s="643"/>
      <c r="AB16" s="643"/>
      <c r="AC16" s="643"/>
      <c r="AD16" s="644">
        <v>18422736</v>
      </c>
      <c r="AE16" s="644"/>
      <c r="AF16" s="644"/>
      <c r="AG16" s="644"/>
      <c r="AH16" s="644"/>
      <c r="AI16" s="644"/>
      <c r="AJ16" s="644"/>
      <c r="AK16" s="644"/>
      <c r="AL16" s="613">
        <v>53.5</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v>70022</v>
      </c>
      <c r="CS16" s="591"/>
      <c r="CT16" s="591"/>
      <c r="CU16" s="591"/>
      <c r="CV16" s="591"/>
      <c r="CW16" s="591"/>
      <c r="CX16" s="591"/>
      <c r="CY16" s="592"/>
      <c r="CZ16" s="643">
        <v>0.1</v>
      </c>
      <c r="DA16" s="643"/>
      <c r="DB16" s="643"/>
      <c r="DC16" s="643"/>
      <c r="DD16" s="596" t="s">
        <v>112</v>
      </c>
      <c r="DE16" s="591"/>
      <c r="DF16" s="591"/>
      <c r="DG16" s="591"/>
      <c r="DH16" s="591"/>
      <c r="DI16" s="591"/>
      <c r="DJ16" s="591"/>
      <c r="DK16" s="591"/>
      <c r="DL16" s="591"/>
      <c r="DM16" s="591"/>
      <c r="DN16" s="591"/>
      <c r="DO16" s="591"/>
      <c r="DP16" s="592"/>
      <c r="DQ16" s="596">
        <v>31510</v>
      </c>
      <c r="DR16" s="591"/>
      <c r="DS16" s="591"/>
      <c r="DT16" s="591"/>
      <c r="DU16" s="591"/>
      <c r="DV16" s="591"/>
      <c r="DW16" s="591"/>
      <c r="DX16" s="591"/>
      <c r="DY16" s="591"/>
      <c r="DZ16" s="591"/>
      <c r="EA16" s="591"/>
      <c r="EB16" s="591"/>
      <c r="EC16" s="626"/>
    </row>
    <row r="17" spans="2:133" ht="11.25" customHeight="1">
      <c r="B17" s="587" t="s">
        <v>246</v>
      </c>
      <c r="C17" s="588"/>
      <c r="D17" s="588"/>
      <c r="E17" s="588"/>
      <c r="F17" s="588"/>
      <c r="G17" s="588"/>
      <c r="H17" s="588"/>
      <c r="I17" s="588"/>
      <c r="J17" s="588"/>
      <c r="K17" s="588"/>
      <c r="L17" s="588"/>
      <c r="M17" s="588"/>
      <c r="N17" s="588"/>
      <c r="O17" s="588"/>
      <c r="P17" s="588"/>
      <c r="Q17" s="589"/>
      <c r="R17" s="590">
        <v>18422736</v>
      </c>
      <c r="S17" s="591"/>
      <c r="T17" s="591"/>
      <c r="U17" s="591"/>
      <c r="V17" s="591"/>
      <c r="W17" s="591"/>
      <c r="X17" s="591"/>
      <c r="Y17" s="592"/>
      <c r="Z17" s="643">
        <v>30.6</v>
      </c>
      <c r="AA17" s="643"/>
      <c r="AB17" s="643"/>
      <c r="AC17" s="643"/>
      <c r="AD17" s="644">
        <v>18422736</v>
      </c>
      <c r="AE17" s="644"/>
      <c r="AF17" s="644"/>
      <c r="AG17" s="644"/>
      <c r="AH17" s="644"/>
      <c r="AI17" s="644"/>
      <c r="AJ17" s="644"/>
      <c r="AK17" s="644"/>
      <c r="AL17" s="613">
        <v>53.5</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8462282</v>
      </c>
      <c r="CS17" s="591"/>
      <c r="CT17" s="591"/>
      <c r="CU17" s="591"/>
      <c r="CV17" s="591"/>
      <c r="CW17" s="591"/>
      <c r="CX17" s="591"/>
      <c r="CY17" s="592"/>
      <c r="CZ17" s="643">
        <v>14.2</v>
      </c>
      <c r="DA17" s="643"/>
      <c r="DB17" s="643"/>
      <c r="DC17" s="643"/>
      <c r="DD17" s="596" t="s">
        <v>112</v>
      </c>
      <c r="DE17" s="591"/>
      <c r="DF17" s="591"/>
      <c r="DG17" s="591"/>
      <c r="DH17" s="591"/>
      <c r="DI17" s="591"/>
      <c r="DJ17" s="591"/>
      <c r="DK17" s="591"/>
      <c r="DL17" s="591"/>
      <c r="DM17" s="591"/>
      <c r="DN17" s="591"/>
      <c r="DO17" s="591"/>
      <c r="DP17" s="592"/>
      <c r="DQ17" s="596">
        <v>8388706</v>
      </c>
      <c r="DR17" s="591"/>
      <c r="DS17" s="591"/>
      <c r="DT17" s="591"/>
      <c r="DU17" s="591"/>
      <c r="DV17" s="591"/>
      <c r="DW17" s="591"/>
      <c r="DX17" s="591"/>
      <c r="DY17" s="591"/>
      <c r="DZ17" s="591"/>
      <c r="EA17" s="591"/>
      <c r="EB17" s="591"/>
      <c r="EC17" s="626"/>
    </row>
    <row r="18" spans="2:133" ht="11.25" customHeight="1">
      <c r="B18" s="587" t="s">
        <v>249</v>
      </c>
      <c r="C18" s="588"/>
      <c r="D18" s="588"/>
      <c r="E18" s="588"/>
      <c r="F18" s="588"/>
      <c r="G18" s="588"/>
      <c r="H18" s="588"/>
      <c r="I18" s="588"/>
      <c r="J18" s="588"/>
      <c r="K18" s="588"/>
      <c r="L18" s="588"/>
      <c r="M18" s="588"/>
      <c r="N18" s="588"/>
      <c r="O18" s="588"/>
      <c r="P18" s="588"/>
      <c r="Q18" s="589"/>
      <c r="R18" s="590">
        <v>1593362</v>
      </c>
      <c r="S18" s="591"/>
      <c r="T18" s="591"/>
      <c r="U18" s="591"/>
      <c r="V18" s="591"/>
      <c r="W18" s="591"/>
      <c r="X18" s="591"/>
      <c r="Y18" s="592"/>
      <c r="Z18" s="643">
        <v>2.6</v>
      </c>
      <c r="AA18" s="643"/>
      <c r="AB18" s="643"/>
      <c r="AC18" s="643"/>
      <c r="AD18" s="644" t="s">
        <v>112</v>
      </c>
      <c r="AE18" s="644"/>
      <c r="AF18" s="644"/>
      <c r="AG18" s="644"/>
      <c r="AH18" s="644"/>
      <c r="AI18" s="644"/>
      <c r="AJ18" s="644"/>
      <c r="AK18" s="644"/>
      <c r="AL18" s="613" t="s">
        <v>112</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c r="B19" s="587" t="s">
        <v>252</v>
      </c>
      <c r="C19" s="588"/>
      <c r="D19" s="588"/>
      <c r="E19" s="588"/>
      <c r="F19" s="588"/>
      <c r="G19" s="588"/>
      <c r="H19" s="588"/>
      <c r="I19" s="588"/>
      <c r="J19" s="588"/>
      <c r="K19" s="588"/>
      <c r="L19" s="588"/>
      <c r="M19" s="588"/>
      <c r="N19" s="588"/>
      <c r="O19" s="588"/>
      <c r="P19" s="588"/>
      <c r="Q19" s="589"/>
      <c r="R19" s="590">
        <v>278587</v>
      </c>
      <c r="S19" s="591"/>
      <c r="T19" s="591"/>
      <c r="U19" s="591"/>
      <c r="V19" s="591"/>
      <c r="W19" s="591"/>
      <c r="X19" s="591"/>
      <c r="Y19" s="592"/>
      <c r="Z19" s="643">
        <v>0.5</v>
      </c>
      <c r="AA19" s="643"/>
      <c r="AB19" s="643"/>
      <c r="AC19" s="643"/>
      <c r="AD19" s="644" t="s">
        <v>112</v>
      </c>
      <c r="AE19" s="644"/>
      <c r="AF19" s="644"/>
      <c r="AG19" s="644"/>
      <c r="AH19" s="644"/>
      <c r="AI19" s="644"/>
      <c r="AJ19" s="644"/>
      <c r="AK19" s="644"/>
      <c r="AL19" s="613" t="s">
        <v>112</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27913</v>
      </c>
      <c r="BH19" s="591"/>
      <c r="BI19" s="591"/>
      <c r="BJ19" s="591"/>
      <c r="BK19" s="591"/>
      <c r="BL19" s="591"/>
      <c r="BM19" s="591"/>
      <c r="BN19" s="592"/>
      <c r="BO19" s="643">
        <v>0.2</v>
      </c>
      <c r="BP19" s="643"/>
      <c r="BQ19" s="643"/>
      <c r="BR19" s="643"/>
      <c r="BS19" s="596" t="s">
        <v>112</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c r="B20" s="587" t="s">
        <v>255</v>
      </c>
      <c r="C20" s="588"/>
      <c r="D20" s="588"/>
      <c r="E20" s="588"/>
      <c r="F20" s="588"/>
      <c r="G20" s="588"/>
      <c r="H20" s="588"/>
      <c r="I20" s="588"/>
      <c r="J20" s="588"/>
      <c r="K20" s="588"/>
      <c r="L20" s="588"/>
      <c r="M20" s="588"/>
      <c r="N20" s="588"/>
      <c r="O20" s="588"/>
      <c r="P20" s="588"/>
      <c r="Q20" s="589"/>
      <c r="R20" s="590">
        <v>36280533</v>
      </c>
      <c r="S20" s="591"/>
      <c r="T20" s="591"/>
      <c r="U20" s="591"/>
      <c r="V20" s="591"/>
      <c r="W20" s="591"/>
      <c r="X20" s="591"/>
      <c r="Y20" s="592"/>
      <c r="Z20" s="643">
        <v>60.3</v>
      </c>
      <c r="AA20" s="643"/>
      <c r="AB20" s="643"/>
      <c r="AC20" s="643"/>
      <c r="AD20" s="644">
        <v>34408584</v>
      </c>
      <c r="AE20" s="644"/>
      <c r="AF20" s="644"/>
      <c r="AG20" s="644"/>
      <c r="AH20" s="644"/>
      <c r="AI20" s="644"/>
      <c r="AJ20" s="644"/>
      <c r="AK20" s="644"/>
      <c r="AL20" s="613">
        <v>99.9</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27913</v>
      </c>
      <c r="BH20" s="591"/>
      <c r="BI20" s="591"/>
      <c r="BJ20" s="591"/>
      <c r="BK20" s="591"/>
      <c r="BL20" s="591"/>
      <c r="BM20" s="591"/>
      <c r="BN20" s="592"/>
      <c r="BO20" s="643">
        <v>0.2</v>
      </c>
      <c r="BP20" s="643"/>
      <c r="BQ20" s="643"/>
      <c r="BR20" s="643"/>
      <c r="BS20" s="596" t="s">
        <v>112</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59626218</v>
      </c>
      <c r="CS20" s="591"/>
      <c r="CT20" s="591"/>
      <c r="CU20" s="591"/>
      <c r="CV20" s="591"/>
      <c r="CW20" s="591"/>
      <c r="CX20" s="591"/>
      <c r="CY20" s="592"/>
      <c r="CZ20" s="643">
        <v>100</v>
      </c>
      <c r="DA20" s="643"/>
      <c r="DB20" s="643"/>
      <c r="DC20" s="643"/>
      <c r="DD20" s="596">
        <v>7097687</v>
      </c>
      <c r="DE20" s="591"/>
      <c r="DF20" s="591"/>
      <c r="DG20" s="591"/>
      <c r="DH20" s="591"/>
      <c r="DI20" s="591"/>
      <c r="DJ20" s="591"/>
      <c r="DK20" s="591"/>
      <c r="DL20" s="591"/>
      <c r="DM20" s="591"/>
      <c r="DN20" s="591"/>
      <c r="DO20" s="591"/>
      <c r="DP20" s="592"/>
      <c r="DQ20" s="596">
        <v>38617928</v>
      </c>
      <c r="DR20" s="591"/>
      <c r="DS20" s="591"/>
      <c r="DT20" s="591"/>
      <c r="DU20" s="591"/>
      <c r="DV20" s="591"/>
      <c r="DW20" s="591"/>
      <c r="DX20" s="591"/>
      <c r="DY20" s="591"/>
      <c r="DZ20" s="591"/>
      <c r="EA20" s="591"/>
      <c r="EB20" s="591"/>
      <c r="EC20" s="626"/>
    </row>
    <row r="21" spans="2:133" ht="11.25" customHeight="1">
      <c r="B21" s="587" t="s">
        <v>258</v>
      </c>
      <c r="C21" s="588"/>
      <c r="D21" s="588"/>
      <c r="E21" s="588"/>
      <c r="F21" s="588"/>
      <c r="G21" s="588"/>
      <c r="H21" s="588"/>
      <c r="I21" s="588"/>
      <c r="J21" s="588"/>
      <c r="K21" s="588"/>
      <c r="L21" s="588"/>
      <c r="M21" s="588"/>
      <c r="N21" s="588"/>
      <c r="O21" s="588"/>
      <c r="P21" s="588"/>
      <c r="Q21" s="589"/>
      <c r="R21" s="590">
        <v>18107</v>
      </c>
      <c r="S21" s="591"/>
      <c r="T21" s="591"/>
      <c r="U21" s="591"/>
      <c r="V21" s="591"/>
      <c r="W21" s="591"/>
      <c r="X21" s="591"/>
      <c r="Y21" s="592"/>
      <c r="Z21" s="643">
        <v>0</v>
      </c>
      <c r="AA21" s="643"/>
      <c r="AB21" s="643"/>
      <c r="AC21" s="643"/>
      <c r="AD21" s="644">
        <v>18107</v>
      </c>
      <c r="AE21" s="644"/>
      <c r="AF21" s="644"/>
      <c r="AG21" s="644"/>
      <c r="AH21" s="644"/>
      <c r="AI21" s="644"/>
      <c r="AJ21" s="644"/>
      <c r="AK21" s="644"/>
      <c r="AL21" s="613">
        <v>0.1</v>
      </c>
      <c r="AM21" s="645"/>
      <c r="AN21" s="645"/>
      <c r="AO21" s="646"/>
      <c r="AP21" s="681" t="s">
        <v>259</v>
      </c>
      <c r="AQ21" s="691"/>
      <c r="AR21" s="691"/>
      <c r="AS21" s="691"/>
      <c r="AT21" s="691"/>
      <c r="AU21" s="691"/>
      <c r="AV21" s="691"/>
      <c r="AW21" s="691"/>
      <c r="AX21" s="691"/>
      <c r="AY21" s="691"/>
      <c r="AZ21" s="691"/>
      <c r="BA21" s="691"/>
      <c r="BB21" s="691"/>
      <c r="BC21" s="691"/>
      <c r="BD21" s="691"/>
      <c r="BE21" s="691"/>
      <c r="BF21" s="683"/>
      <c r="BG21" s="590">
        <v>27913</v>
      </c>
      <c r="BH21" s="591"/>
      <c r="BI21" s="591"/>
      <c r="BJ21" s="591"/>
      <c r="BK21" s="591"/>
      <c r="BL21" s="591"/>
      <c r="BM21" s="591"/>
      <c r="BN21" s="592"/>
      <c r="BO21" s="643">
        <v>0.2</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260</v>
      </c>
      <c r="C22" s="588"/>
      <c r="D22" s="588"/>
      <c r="E22" s="588"/>
      <c r="F22" s="588"/>
      <c r="G22" s="588"/>
      <c r="H22" s="588"/>
      <c r="I22" s="588"/>
      <c r="J22" s="588"/>
      <c r="K22" s="588"/>
      <c r="L22" s="588"/>
      <c r="M22" s="588"/>
      <c r="N22" s="588"/>
      <c r="O22" s="588"/>
      <c r="P22" s="588"/>
      <c r="Q22" s="589"/>
      <c r="R22" s="590">
        <v>392043</v>
      </c>
      <c r="S22" s="591"/>
      <c r="T22" s="591"/>
      <c r="U22" s="591"/>
      <c r="V22" s="591"/>
      <c r="W22" s="591"/>
      <c r="X22" s="591"/>
      <c r="Y22" s="592"/>
      <c r="Z22" s="643">
        <v>0.7</v>
      </c>
      <c r="AA22" s="643"/>
      <c r="AB22" s="643"/>
      <c r="AC22" s="643"/>
      <c r="AD22" s="644" t="s">
        <v>112</v>
      </c>
      <c r="AE22" s="644"/>
      <c r="AF22" s="644"/>
      <c r="AG22" s="644"/>
      <c r="AH22" s="644"/>
      <c r="AI22" s="644"/>
      <c r="AJ22" s="644"/>
      <c r="AK22" s="644"/>
      <c r="AL22" s="613" t="s">
        <v>112</v>
      </c>
      <c r="AM22" s="645"/>
      <c r="AN22" s="645"/>
      <c r="AO22" s="646"/>
      <c r="AP22" s="681" t="s">
        <v>261</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263</v>
      </c>
      <c r="C23" s="588"/>
      <c r="D23" s="588"/>
      <c r="E23" s="588"/>
      <c r="F23" s="588"/>
      <c r="G23" s="588"/>
      <c r="H23" s="588"/>
      <c r="I23" s="588"/>
      <c r="J23" s="588"/>
      <c r="K23" s="588"/>
      <c r="L23" s="588"/>
      <c r="M23" s="588"/>
      <c r="N23" s="588"/>
      <c r="O23" s="588"/>
      <c r="P23" s="588"/>
      <c r="Q23" s="589"/>
      <c r="R23" s="590">
        <v>548419</v>
      </c>
      <c r="S23" s="591"/>
      <c r="T23" s="591"/>
      <c r="U23" s="591"/>
      <c r="V23" s="591"/>
      <c r="W23" s="591"/>
      <c r="X23" s="591"/>
      <c r="Y23" s="592"/>
      <c r="Z23" s="643">
        <v>0.9</v>
      </c>
      <c r="AA23" s="643"/>
      <c r="AB23" s="643"/>
      <c r="AC23" s="643"/>
      <c r="AD23" s="644" t="s">
        <v>112</v>
      </c>
      <c r="AE23" s="644"/>
      <c r="AF23" s="644"/>
      <c r="AG23" s="644"/>
      <c r="AH23" s="644"/>
      <c r="AI23" s="644"/>
      <c r="AJ23" s="644"/>
      <c r="AK23" s="644"/>
      <c r="AL23" s="613" t="s">
        <v>112</v>
      </c>
      <c r="AM23" s="645"/>
      <c r="AN23" s="645"/>
      <c r="AO23" s="646"/>
      <c r="AP23" s="681" t="s">
        <v>264</v>
      </c>
      <c r="AQ23" s="691"/>
      <c r="AR23" s="691"/>
      <c r="AS23" s="691"/>
      <c r="AT23" s="691"/>
      <c r="AU23" s="691"/>
      <c r="AV23" s="691"/>
      <c r="AW23" s="691"/>
      <c r="AX23" s="691"/>
      <c r="AY23" s="691"/>
      <c r="AZ23" s="691"/>
      <c r="BA23" s="691"/>
      <c r="BB23" s="691"/>
      <c r="BC23" s="691"/>
      <c r="BD23" s="691"/>
      <c r="BE23" s="691"/>
      <c r="BF23" s="683"/>
      <c r="BG23" s="590" t="s">
        <v>112</v>
      </c>
      <c r="BH23" s="591"/>
      <c r="BI23" s="591"/>
      <c r="BJ23" s="591"/>
      <c r="BK23" s="591"/>
      <c r="BL23" s="591"/>
      <c r="BM23" s="591"/>
      <c r="BN23" s="592"/>
      <c r="BO23" s="643" t="s">
        <v>112</v>
      </c>
      <c r="BP23" s="643"/>
      <c r="BQ23" s="643"/>
      <c r="BR23" s="643"/>
      <c r="BS23" s="596" t="s">
        <v>112</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c r="B24" s="587" t="s">
        <v>270</v>
      </c>
      <c r="C24" s="588"/>
      <c r="D24" s="588"/>
      <c r="E24" s="588"/>
      <c r="F24" s="588"/>
      <c r="G24" s="588"/>
      <c r="H24" s="588"/>
      <c r="I24" s="588"/>
      <c r="J24" s="588"/>
      <c r="K24" s="588"/>
      <c r="L24" s="588"/>
      <c r="M24" s="588"/>
      <c r="N24" s="588"/>
      <c r="O24" s="588"/>
      <c r="P24" s="588"/>
      <c r="Q24" s="589"/>
      <c r="R24" s="590">
        <v>80598</v>
      </c>
      <c r="S24" s="591"/>
      <c r="T24" s="591"/>
      <c r="U24" s="591"/>
      <c r="V24" s="591"/>
      <c r="W24" s="591"/>
      <c r="X24" s="591"/>
      <c r="Y24" s="592"/>
      <c r="Z24" s="643">
        <v>0.1</v>
      </c>
      <c r="AA24" s="643"/>
      <c r="AB24" s="643"/>
      <c r="AC24" s="643"/>
      <c r="AD24" s="644" t="s">
        <v>112</v>
      </c>
      <c r="AE24" s="644"/>
      <c r="AF24" s="644"/>
      <c r="AG24" s="644"/>
      <c r="AH24" s="644"/>
      <c r="AI24" s="644"/>
      <c r="AJ24" s="644"/>
      <c r="AK24" s="644"/>
      <c r="AL24" s="613" t="s">
        <v>112</v>
      </c>
      <c r="AM24" s="645"/>
      <c r="AN24" s="645"/>
      <c r="AO24" s="646"/>
      <c r="AP24" s="681" t="s">
        <v>271</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26495563</v>
      </c>
      <c r="CS24" s="641"/>
      <c r="CT24" s="641"/>
      <c r="CU24" s="641"/>
      <c r="CV24" s="641"/>
      <c r="CW24" s="641"/>
      <c r="CX24" s="641"/>
      <c r="CY24" s="688"/>
      <c r="CZ24" s="692">
        <v>44.4</v>
      </c>
      <c r="DA24" s="693"/>
      <c r="DB24" s="693"/>
      <c r="DC24" s="694"/>
      <c r="DD24" s="687">
        <v>18329726</v>
      </c>
      <c r="DE24" s="641"/>
      <c r="DF24" s="641"/>
      <c r="DG24" s="641"/>
      <c r="DH24" s="641"/>
      <c r="DI24" s="641"/>
      <c r="DJ24" s="641"/>
      <c r="DK24" s="688"/>
      <c r="DL24" s="687">
        <v>18297295</v>
      </c>
      <c r="DM24" s="641"/>
      <c r="DN24" s="641"/>
      <c r="DO24" s="641"/>
      <c r="DP24" s="641"/>
      <c r="DQ24" s="641"/>
      <c r="DR24" s="641"/>
      <c r="DS24" s="641"/>
      <c r="DT24" s="641"/>
      <c r="DU24" s="641"/>
      <c r="DV24" s="688"/>
      <c r="DW24" s="689">
        <v>50.6</v>
      </c>
      <c r="DX24" s="658"/>
      <c r="DY24" s="658"/>
      <c r="DZ24" s="658"/>
      <c r="EA24" s="658"/>
      <c r="EB24" s="658"/>
      <c r="EC24" s="690"/>
    </row>
    <row r="25" spans="2:133" ht="11.25" customHeight="1">
      <c r="B25" s="587" t="s">
        <v>273</v>
      </c>
      <c r="C25" s="588"/>
      <c r="D25" s="588"/>
      <c r="E25" s="588"/>
      <c r="F25" s="588"/>
      <c r="G25" s="588"/>
      <c r="H25" s="588"/>
      <c r="I25" s="588"/>
      <c r="J25" s="588"/>
      <c r="K25" s="588"/>
      <c r="L25" s="588"/>
      <c r="M25" s="588"/>
      <c r="N25" s="588"/>
      <c r="O25" s="588"/>
      <c r="P25" s="588"/>
      <c r="Q25" s="589"/>
      <c r="R25" s="590">
        <v>7921369</v>
      </c>
      <c r="S25" s="591"/>
      <c r="T25" s="591"/>
      <c r="U25" s="591"/>
      <c r="V25" s="591"/>
      <c r="W25" s="591"/>
      <c r="X25" s="591"/>
      <c r="Y25" s="592"/>
      <c r="Z25" s="643">
        <v>13.2</v>
      </c>
      <c r="AA25" s="643"/>
      <c r="AB25" s="643"/>
      <c r="AC25" s="643"/>
      <c r="AD25" s="644" t="s">
        <v>112</v>
      </c>
      <c r="AE25" s="644"/>
      <c r="AF25" s="644"/>
      <c r="AG25" s="644"/>
      <c r="AH25" s="644"/>
      <c r="AI25" s="644"/>
      <c r="AJ25" s="644"/>
      <c r="AK25" s="644"/>
      <c r="AL25" s="613" t="s">
        <v>112</v>
      </c>
      <c r="AM25" s="645"/>
      <c r="AN25" s="645"/>
      <c r="AO25" s="646"/>
      <c r="AP25" s="681" t="s">
        <v>274</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7135774</v>
      </c>
      <c r="CS25" s="609"/>
      <c r="CT25" s="609"/>
      <c r="CU25" s="609"/>
      <c r="CV25" s="609"/>
      <c r="CW25" s="609"/>
      <c r="CX25" s="609"/>
      <c r="CY25" s="610"/>
      <c r="CZ25" s="593">
        <v>12</v>
      </c>
      <c r="DA25" s="611"/>
      <c r="DB25" s="611"/>
      <c r="DC25" s="612"/>
      <c r="DD25" s="596">
        <v>6563402</v>
      </c>
      <c r="DE25" s="609"/>
      <c r="DF25" s="609"/>
      <c r="DG25" s="609"/>
      <c r="DH25" s="609"/>
      <c r="DI25" s="609"/>
      <c r="DJ25" s="609"/>
      <c r="DK25" s="610"/>
      <c r="DL25" s="596">
        <v>6536592</v>
      </c>
      <c r="DM25" s="609"/>
      <c r="DN25" s="609"/>
      <c r="DO25" s="609"/>
      <c r="DP25" s="609"/>
      <c r="DQ25" s="609"/>
      <c r="DR25" s="609"/>
      <c r="DS25" s="609"/>
      <c r="DT25" s="609"/>
      <c r="DU25" s="609"/>
      <c r="DV25" s="610"/>
      <c r="DW25" s="613">
        <v>18.100000000000001</v>
      </c>
      <c r="DX25" s="614"/>
      <c r="DY25" s="614"/>
      <c r="DZ25" s="614"/>
      <c r="EA25" s="614"/>
      <c r="EB25" s="614"/>
      <c r="EC25" s="615"/>
    </row>
    <row r="26" spans="2:133" ht="11.25" customHeight="1">
      <c r="B26" s="684" t="s">
        <v>276</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277</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4571395</v>
      </c>
      <c r="CS26" s="591"/>
      <c r="CT26" s="591"/>
      <c r="CU26" s="591"/>
      <c r="CV26" s="591"/>
      <c r="CW26" s="591"/>
      <c r="CX26" s="591"/>
      <c r="CY26" s="592"/>
      <c r="CZ26" s="593">
        <v>7.7</v>
      </c>
      <c r="DA26" s="611"/>
      <c r="DB26" s="611"/>
      <c r="DC26" s="612"/>
      <c r="DD26" s="596">
        <v>4060077</v>
      </c>
      <c r="DE26" s="591"/>
      <c r="DF26" s="591"/>
      <c r="DG26" s="591"/>
      <c r="DH26" s="591"/>
      <c r="DI26" s="591"/>
      <c r="DJ26" s="591"/>
      <c r="DK26" s="592"/>
      <c r="DL26" s="596" t="s">
        <v>215</v>
      </c>
      <c r="DM26" s="591"/>
      <c r="DN26" s="591"/>
      <c r="DO26" s="591"/>
      <c r="DP26" s="591"/>
      <c r="DQ26" s="591"/>
      <c r="DR26" s="591"/>
      <c r="DS26" s="591"/>
      <c r="DT26" s="591"/>
      <c r="DU26" s="591"/>
      <c r="DV26" s="592"/>
      <c r="DW26" s="613" t="s">
        <v>215</v>
      </c>
      <c r="DX26" s="614"/>
      <c r="DY26" s="614"/>
      <c r="DZ26" s="614"/>
      <c r="EA26" s="614"/>
      <c r="EB26" s="614"/>
      <c r="EC26" s="615"/>
    </row>
    <row r="27" spans="2:133" ht="11.25" customHeight="1">
      <c r="B27" s="587" t="s">
        <v>279</v>
      </c>
      <c r="C27" s="588"/>
      <c r="D27" s="588"/>
      <c r="E27" s="588"/>
      <c r="F27" s="588"/>
      <c r="G27" s="588"/>
      <c r="H27" s="588"/>
      <c r="I27" s="588"/>
      <c r="J27" s="588"/>
      <c r="K27" s="588"/>
      <c r="L27" s="588"/>
      <c r="M27" s="588"/>
      <c r="N27" s="588"/>
      <c r="O27" s="588"/>
      <c r="P27" s="588"/>
      <c r="Q27" s="589"/>
      <c r="R27" s="590">
        <v>5157344</v>
      </c>
      <c r="S27" s="591"/>
      <c r="T27" s="591"/>
      <c r="U27" s="591"/>
      <c r="V27" s="591"/>
      <c r="W27" s="591"/>
      <c r="X27" s="591"/>
      <c r="Y27" s="592"/>
      <c r="Z27" s="643">
        <v>8.6</v>
      </c>
      <c r="AA27" s="643"/>
      <c r="AB27" s="643"/>
      <c r="AC27" s="643"/>
      <c r="AD27" s="644" t="s">
        <v>112</v>
      </c>
      <c r="AE27" s="644"/>
      <c r="AF27" s="644"/>
      <c r="AG27" s="644"/>
      <c r="AH27" s="644"/>
      <c r="AI27" s="644"/>
      <c r="AJ27" s="644"/>
      <c r="AK27" s="644"/>
      <c r="AL27" s="613" t="s">
        <v>112</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13033298</v>
      </c>
      <c r="BH27" s="591"/>
      <c r="BI27" s="591"/>
      <c r="BJ27" s="591"/>
      <c r="BK27" s="591"/>
      <c r="BL27" s="591"/>
      <c r="BM27" s="591"/>
      <c r="BN27" s="592"/>
      <c r="BO27" s="643">
        <v>100</v>
      </c>
      <c r="BP27" s="643"/>
      <c r="BQ27" s="643"/>
      <c r="BR27" s="643"/>
      <c r="BS27" s="596">
        <v>593508</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10897535</v>
      </c>
      <c r="CS27" s="609"/>
      <c r="CT27" s="609"/>
      <c r="CU27" s="609"/>
      <c r="CV27" s="609"/>
      <c r="CW27" s="609"/>
      <c r="CX27" s="609"/>
      <c r="CY27" s="610"/>
      <c r="CZ27" s="593">
        <v>18.3</v>
      </c>
      <c r="DA27" s="611"/>
      <c r="DB27" s="611"/>
      <c r="DC27" s="612"/>
      <c r="DD27" s="596">
        <v>3377646</v>
      </c>
      <c r="DE27" s="609"/>
      <c r="DF27" s="609"/>
      <c r="DG27" s="609"/>
      <c r="DH27" s="609"/>
      <c r="DI27" s="609"/>
      <c r="DJ27" s="609"/>
      <c r="DK27" s="610"/>
      <c r="DL27" s="596">
        <v>3372025</v>
      </c>
      <c r="DM27" s="609"/>
      <c r="DN27" s="609"/>
      <c r="DO27" s="609"/>
      <c r="DP27" s="609"/>
      <c r="DQ27" s="609"/>
      <c r="DR27" s="609"/>
      <c r="DS27" s="609"/>
      <c r="DT27" s="609"/>
      <c r="DU27" s="609"/>
      <c r="DV27" s="610"/>
      <c r="DW27" s="613">
        <v>9.3000000000000007</v>
      </c>
      <c r="DX27" s="614"/>
      <c r="DY27" s="614"/>
      <c r="DZ27" s="614"/>
      <c r="EA27" s="614"/>
      <c r="EB27" s="614"/>
      <c r="EC27" s="615"/>
    </row>
    <row r="28" spans="2:133" ht="11.25" customHeight="1">
      <c r="B28" s="587" t="s">
        <v>282</v>
      </c>
      <c r="C28" s="588"/>
      <c r="D28" s="588"/>
      <c r="E28" s="588"/>
      <c r="F28" s="588"/>
      <c r="G28" s="588"/>
      <c r="H28" s="588"/>
      <c r="I28" s="588"/>
      <c r="J28" s="588"/>
      <c r="K28" s="588"/>
      <c r="L28" s="588"/>
      <c r="M28" s="588"/>
      <c r="N28" s="588"/>
      <c r="O28" s="588"/>
      <c r="P28" s="588"/>
      <c r="Q28" s="589"/>
      <c r="R28" s="590">
        <v>418390</v>
      </c>
      <c r="S28" s="591"/>
      <c r="T28" s="591"/>
      <c r="U28" s="591"/>
      <c r="V28" s="591"/>
      <c r="W28" s="591"/>
      <c r="X28" s="591"/>
      <c r="Y28" s="592"/>
      <c r="Z28" s="643">
        <v>0.7</v>
      </c>
      <c r="AA28" s="643"/>
      <c r="AB28" s="643"/>
      <c r="AC28" s="643"/>
      <c r="AD28" s="644">
        <v>23488</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8462254</v>
      </c>
      <c r="CS28" s="591"/>
      <c r="CT28" s="591"/>
      <c r="CU28" s="591"/>
      <c r="CV28" s="591"/>
      <c r="CW28" s="591"/>
      <c r="CX28" s="591"/>
      <c r="CY28" s="592"/>
      <c r="CZ28" s="593">
        <v>14.2</v>
      </c>
      <c r="DA28" s="611"/>
      <c r="DB28" s="611"/>
      <c r="DC28" s="612"/>
      <c r="DD28" s="596">
        <v>8388678</v>
      </c>
      <c r="DE28" s="591"/>
      <c r="DF28" s="591"/>
      <c r="DG28" s="591"/>
      <c r="DH28" s="591"/>
      <c r="DI28" s="591"/>
      <c r="DJ28" s="591"/>
      <c r="DK28" s="592"/>
      <c r="DL28" s="596">
        <v>8388678</v>
      </c>
      <c r="DM28" s="591"/>
      <c r="DN28" s="591"/>
      <c r="DO28" s="591"/>
      <c r="DP28" s="591"/>
      <c r="DQ28" s="591"/>
      <c r="DR28" s="591"/>
      <c r="DS28" s="591"/>
      <c r="DT28" s="591"/>
      <c r="DU28" s="591"/>
      <c r="DV28" s="592"/>
      <c r="DW28" s="613">
        <v>23.2</v>
      </c>
      <c r="DX28" s="614"/>
      <c r="DY28" s="614"/>
      <c r="DZ28" s="614"/>
      <c r="EA28" s="614"/>
      <c r="EB28" s="614"/>
      <c r="EC28" s="615"/>
    </row>
    <row r="29" spans="2:133" ht="11.25" customHeight="1">
      <c r="B29" s="587" t="s">
        <v>284</v>
      </c>
      <c r="C29" s="588"/>
      <c r="D29" s="588"/>
      <c r="E29" s="588"/>
      <c r="F29" s="588"/>
      <c r="G29" s="588"/>
      <c r="H29" s="588"/>
      <c r="I29" s="588"/>
      <c r="J29" s="588"/>
      <c r="K29" s="588"/>
      <c r="L29" s="588"/>
      <c r="M29" s="588"/>
      <c r="N29" s="588"/>
      <c r="O29" s="588"/>
      <c r="P29" s="588"/>
      <c r="Q29" s="589"/>
      <c r="R29" s="590">
        <v>260504</v>
      </c>
      <c r="S29" s="591"/>
      <c r="T29" s="591"/>
      <c r="U29" s="591"/>
      <c r="V29" s="591"/>
      <c r="W29" s="591"/>
      <c r="X29" s="591"/>
      <c r="Y29" s="592"/>
      <c r="Z29" s="643">
        <v>0.4</v>
      </c>
      <c r="AA29" s="643"/>
      <c r="AB29" s="643"/>
      <c r="AC29" s="643"/>
      <c r="AD29" s="644" t="s">
        <v>112</v>
      </c>
      <c r="AE29" s="644"/>
      <c r="AF29" s="644"/>
      <c r="AG29" s="644"/>
      <c r="AH29" s="644"/>
      <c r="AI29" s="644"/>
      <c r="AJ29" s="644"/>
      <c r="AK29" s="644"/>
      <c r="AL29" s="613" t="s">
        <v>112</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66"/>
      <c r="BI29" s="666"/>
      <c r="BJ29" s="666"/>
      <c r="BK29" s="666"/>
      <c r="BL29" s="666"/>
      <c r="BM29" s="666"/>
      <c r="BN29" s="666"/>
      <c r="BO29" s="666"/>
      <c r="BP29" s="666"/>
      <c r="BQ29" s="667"/>
      <c r="BR29" s="650" t="s">
        <v>286</v>
      </c>
      <c r="BS29" s="666"/>
      <c r="BT29" s="666"/>
      <c r="BU29" s="666"/>
      <c r="BV29" s="666"/>
      <c r="BW29" s="666"/>
      <c r="BX29" s="666"/>
      <c r="BY29" s="666"/>
      <c r="BZ29" s="666"/>
      <c r="CA29" s="666"/>
      <c r="CB29" s="667"/>
      <c r="CD29" s="660" t="s">
        <v>287</v>
      </c>
      <c r="CE29" s="661"/>
      <c r="CF29" s="627" t="s">
        <v>58</v>
      </c>
      <c r="CG29" s="624"/>
      <c r="CH29" s="624"/>
      <c r="CI29" s="624"/>
      <c r="CJ29" s="624"/>
      <c r="CK29" s="624"/>
      <c r="CL29" s="624"/>
      <c r="CM29" s="624"/>
      <c r="CN29" s="624"/>
      <c r="CO29" s="624"/>
      <c r="CP29" s="624"/>
      <c r="CQ29" s="625"/>
      <c r="CR29" s="590">
        <v>8460657</v>
      </c>
      <c r="CS29" s="609"/>
      <c r="CT29" s="609"/>
      <c r="CU29" s="609"/>
      <c r="CV29" s="609"/>
      <c r="CW29" s="609"/>
      <c r="CX29" s="609"/>
      <c r="CY29" s="610"/>
      <c r="CZ29" s="593">
        <v>14.2</v>
      </c>
      <c r="DA29" s="611"/>
      <c r="DB29" s="611"/>
      <c r="DC29" s="612"/>
      <c r="DD29" s="596">
        <v>8387081</v>
      </c>
      <c r="DE29" s="609"/>
      <c r="DF29" s="609"/>
      <c r="DG29" s="609"/>
      <c r="DH29" s="609"/>
      <c r="DI29" s="609"/>
      <c r="DJ29" s="609"/>
      <c r="DK29" s="610"/>
      <c r="DL29" s="596">
        <v>8387081</v>
      </c>
      <c r="DM29" s="609"/>
      <c r="DN29" s="609"/>
      <c r="DO29" s="609"/>
      <c r="DP29" s="609"/>
      <c r="DQ29" s="609"/>
      <c r="DR29" s="609"/>
      <c r="DS29" s="609"/>
      <c r="DT29" s="609"/>
      <c r="DU29" s="609"/>
      <c r="DV29" s="610"/>
      <c r="DW29" s="613">
        <v>23.2</v>
      </c>
      <c r="DX29" s="614"/>
      <c r="DY29" s="614"/>
      <c r="DZ29" s="614"/>
      <c r="EA29" s="614"/>
      <c r="EB29" s="614"/>
      <c r="EC29" s="615"/>
    </row>
    <row r="30" spans="2:133" ht="11.25" customHeight="1">
      <c r="B30" s="587" t="s">
        <v>288</v>
      </c>
      <c r="C30" s="588"/>
      <c r="D30" s="588"/>
      <c r="E30" s="588"/>
      <c r="F30" s="588"/>
      <c r="G30" s="588"/>
      <c r="H30" s="588"/>
      <c r="I30" s="588"/>
      <c r="J30" s="588"/>
      <c r="K30" s="588"/>
      <c r="L30" s="588"/>
      <c r="M30" s="588"/>
      <c r="N30" s="588"/>
      <c r="O30" s="588"/>
      <c r="P30" s="588"/>
      <c r="Q30" s="589"/>
      <c r="R30" s="590">
        <v>743651</v>
      </c>
      <c r="S30" s="591"/>
      <c r="T30" s="591"/>
      <c r="U30" s="591"/>
      <c r="V30" s="591"/>
      <c r="W30" s="591"/>
      <c r="X30" s="591"/>
      <c r="Y30" s="592"/>
      <c r="Z30" s="643">
        <v>1.2</v>
      </c>
      <c r="AA30" s="643"/>
      <c r="AB30" s="643"/>
      <c r="AC30" s="643"/>
      <c r="AD30" s="644" t="s">
        <v>112</v>
      </c>
      <c r="AE30" s="644"/>
      <c r="AF30" s="644"/>
      <c r="AG30" s="644"/>
      <c r="AH30" s="644"/>
      <c r="AI30" s="644"/>
      <c r="AJ30" s="644"/>
      <c r="AK30" s="644"/>
      <c r="AL30" s="613" t="s">
        <v>112</v>
      </c>
      <c r="AM30" s="645"/>
      <c r="AN30" s="645"/>
      <c r="AO30" s="646"/>
      <c r="AP30" s="668" t="s">
        <v>289</v>
      </c>
      <c r="AQ30" s="669"/>
      <c r="AR30" s="669"/>
      <c r="AS30" s="669"/>
      <c r="AT30" s="674" t="s">
        <v>290</v>
      </c>
      <c r="AU30" s="184"/>
      <c r="AV30" s="184"/>
      <c r="AW30" s="184"/>
      <c r="AX30" s="677" t="s">
        <v>169</v>
      </c>
      <c r="AY30" s="678"/>
      <c r="AZ30" s="678"/>
      <c r="BA30" s="678"/>
      <c r="BB30" s="678"/>
      <c r="BC30" s="678"/>
      <c r="BD30" s="678"/>
      <c r="BE30" s="678"/>
      <c r="BF30" s="679"/>
      <c r="BG30" s="656">
        <v>98.9</v>
      </c>
      <c r="BH30" s="657"/>
      <c r="BI30" s="657"/>
      <c r="BJ30" s="657"/>
      <c r="BK30" s="657"/>
      <c r="BL30" s="657"/>
      <c r="BM30" s="658">
        <v>95</v>
      </c>
      <c r="BN30" s="657"/>
      <c r="BO30" s="657"/>
      <c r="BP30" s="657"/>
      <c r="BQ30" s="659"/>
      <c r="BR30" s="656">
        <v>98.9</v>
      </c>
      <c r="BS30" s="657"/>
      <c r="BT30" s="657"/>
      <c r="BU30" s="657"/>
      <c r="BV30" s="657"/>
      <c r="BW30" s="657"/>
      <c r="BX30" s="658">
        <v>94.5</v>
      </c>
      <c r="BY30" s="657"/>
      <c r="BZ30" s="657"/>
      <c r="CA30" s="657"/>
      <c r="CB30" s="659"/>
      <c r="CD30" s="662"/>
      <c r="CE30" s="663"/>
      <c r="CF30" s="627" t="s">
        <v>291</v>
      </c>
      <c r="CG30" s="624"/>
      <c r="CH30" s="624"/>
      <c r="CI30" s="624"/>
      <c r="CJ30" s="624"/>
      <c r="CK30" s="624"/>
      <c r="CL30" s="624"/>
      <c r="CM30" s="624"/>
      <c r="CN30" s="624"/>
      <c r="CO30" s="624"/>
      <c r="CP30" s="624"/>
      <c r="CQ30" s="625"/>
      <c r="CR30" s="590">
        <v>7789465</v>
      </c>
      <c r="CS30" s="591"/>
      <c r="CT30" s="591"/>
      <c r="CU30" s="591"/>
      <c r="CV30" s="591"/>
      <c r="CW30" s="591"/>
      <c r="CX30" s="591"/>
      <c r="CY30" s="592"/>
      <c r="CZ30" s="593">
        <v>13.1</v>
      </c>
      <c r="DA30" s="611"/>
      <c r="DB30" s="611"/>
      <c r="DC30" s="612"/>
      <c r="DD30" s="596">
        <v>7726311</v>
      </c>
      <c r="DE30" s="591"/>
      <c r="DF30" s="591"/>
      <c r="DG30" s="591"/>
      <c r="DH30" s="591"/>
      <c r="DI30" s="591"/>
      <c r="DJ30" s="591"/>
      <c r="DK30" s="592"/>
      <c r="DL30" s="596">
        <v>7726311</v>
      </c>
      <c r="DM30" s="591"/>
      <c r="DN30" s="591"/>
      <c r="DO30" s="591"/>
      <c r="DP30" s="591"/>
      <c r="DQ30" s="591"/>
      <c r="DR30" s="591"/>
      <c r="DS30" s="591"/>
      <c r="DT30" s="591"/>
      <c r="DU30" s="591"/>
      <c r="DV30" s="592"/>
      <c r="DW30" s="613">
        <v>21.4</v>
      </c>
      <c r="DX30" s="614"/>
      <c r="DY30" s="614"/>
      <c r="DZ30" s="614"/>
      <c r="EA30" s="614"/>
      <c r="EB30" s="614"/>
      <c r="EC30" s="615"/>
    </row>
    <row r="31" spans="2:133" ht="11.25" customHeight="1">
      <c r="B31" s="587" t="s">
        <v>292</v>
      </c>
      <c r="C31" s="588"/>
      <c r="D31" s="588"/>
      <c r="E31" s="588"/>
      <c r="F31" s="588"/>
      <c r="G31" s="588"/>
      <c r="H31" s="588"/>
      <c r="I31" s="588"/>
      <c r="J31" s="588"/>
      <c r="K31" s="588"/>
      <c r="L31" s="588"/>
      <c r="M31" s="588"/>
      <c r="N31" s="588"/>
      <c r="O31" s="588"/>
      <c r="P31" s="588"/>
      <c r="Q31" s="589"/>
      <c r="R31" s="590">
        <v>520526</v>
      </c>
      <c r="S31" s="591"/>
      <c r="T31" s="591"/>
      <c r="U31" s="591"/>
      <c r="V31" s="591"/>
      <c r="W31" s="591"/>
      <c r="X31" s="591"/>
      <c r="Y31" s="592"/>
      <c r="Z31" s="643">
        <v>0.9</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293</v>
      </c>
      <c r="AV31" s="183"/>
      <c r="AW31" s="183"/>
      <c r="AX31" s="587" t="s">
        <v>294</v>
      </c>
      <c r="AY31" s="588"/>
      <c r="AZ31" s="588"/>
      <c r="BA31" s="588"/>
      <c r="BB31" s="588"/>
      <c r="BC31" s="588"/>
      <c r="BD31" s="588"/>
      <c r="BE31" s="588"/>
      <c r="BF31" s="589"/>
      <c r="BG31" s="654">
        <v>99</v>
      </c>
      <c r="BH31" s="609"/>
      <c r="BI31" s="609"/>
      <c r="BJ31" s="609"/>
      <c r="BK31" s="609"/>
      <c r="BL31" s="609"/>
      <c r="BM31" s="645">
        <v>96.7</v>
      </c>
      <c r="BN31" s="655"/>
      <c r="BO31" s="655"/>
      <c r="BP31" s="655"/>
      <c r="BQ31" s="619"/>
      <c r="BR31" s="654">
        <v>99</v>
      </c>
      <c r="BS31" s="609"/>
      <c r="BT31" s="609"/>
      <c r="BU31" s="609"/>
      <c r="BV31" s="609"/>
      <c r="BW31" s="609"/>
      <c r="BX31" s="645">
        <v>96.5</v>
      </c>
      <c r="BY31" s="655"/>
      <c r="BZ31" s="655"/>
      <c r="CA31" s="655"/>
      <c r="CB31" s="619"/>
      <c r="CD31" s="662"/>
      <c r="CE31" s="663"/>
      <c r="CF31" s="627" t="s">
        <v>295</v>
      </c>
      <c r="CG31" s="624"/>
      <c r="CH31" s="624"/>
      <c r="CI31" s="624"/>
      <c r="CJ31" s="624"/>
      <c r="CK31" s="624"/>
      <c r="CL31" s="624"/>
      <c r="CM31" s="624"/>
      <c r="CN31" s="624"/>
      <c r="CO31" s="624"/>
      <c r="CP31" s="624"/>
      <c r="CQ31" s="625"/>
      <c r="CR31" s="590">
        <v>671192</v>
      </c>
      <c r="CS31" s="609"/>
      <c r="CT31" s="609"/>
      <c r="CU31" s="609"/>
      <c r="CV31" s="609"/>
      <c r="CW31" s="609"/>
      <c r="CX31" s="609"/>
      <c r="CY31" s="610"/>
      <c r="CZ31" s="593">
        <v>1.1000000000000001</v>
      </c>
      <c r="DA31" s="611"/>
      <c r="DB31" s="611"/>
      <c r="DC31" s="612"/>
      <c r="DD31" s="596">
        <v>660770</v>
      </c>
      <c r="DE31" s="609"/>
      <c r="DF31" s="609"/>
      <c r="DG31" s="609"/>
      <c r="DH31" s="609"/>
      <c r="DI31" s="609"/>
      <c r="DJ31" s="609"/>
      <c r="DK31" s="610"/>
      <c r="DL31" s="596">
        <v>660770</v>
      </c>
      <c r="DM31" s="609"/>
      <c r="DN31" s="609"/>
      <c r="DO31" s="609"/>
      <c r="DP31" s="609"/>
      <c r="DQ31" s="609"/>
      <c r="DR31" s="609"/>
      <c r="DS31" s="609"/>
      <c r="DT31" s="609"/>
      <c r="DU31" s="609"/>
      <c r="DV31" s="610"/>
      <c r="DW31" s="613">
        <v>1.8</v>
      </c>
      <c r="DX31" s="614"/>
      <c r="DY31" s="614"/>
      <c r="DZ31" s="614"/>
      <c r="EA31" s="614"/>
      <c r="EB31" s="614"/>
      <c r="EC31" s="615"/>
    </row>
    <row r="32" spans="2:133" ht="11.25" customHeight="1">
      <c r="B32" s="587" t="s">
        <v>296</v>
      </c>
      <c r="C32" s="588"/>
      <c r="D32" s="588"/>
      <c r="E32" s="588"/>
      <c r="F32" s="588"/>
      <c r="G32" s="588"/>
      <c r="H32" s="588"/>
      <c r="I32" s="588"/>
      <c r="J32" s="588"/>
      <c r="K32" s="588"/>
      <c r="L32" s="588"/>
      <c r="M32" s="588"/>
      <c r="N32" s="588"/>
      <c r="O32" s="588"/>
      <c r="P32" s="588"/>
      <c r="Q32" s="589"/>
      <c r="R32" s="590">
        <v>1696990</v>
      </c>
      <c r="S32" s="591"/>
      <c r="T32" s="591"/>
      <c r="U32" s="591"/>
      <c r="V32" s="591"/>
      <c r="W32" s="591"/>
      <c r="X32" s="591"/>
      <c r="Y32" s="592"/>
      <c r="Z32" s="643">
        <v>2.8</v>
      </c>
      <c r="AA32" s="643"/>
      <c r="AB32" s="643"/>
      <c r="AC32" s="643"/>
      <c r="AD32" s="644">
        <v>5219</v>
      </c>
      <c r="AE32" s="644"/>
      <c r="AF32" s="644"/>
      <c r="AG32" s="644"/>
      <c r="AH32" s="644"/>
      <c r="AI32" s="644"/>
      <c r="AJ32" s="644"/>
      <c r="AK32" s="644"/>
      <c r="AL32" s="613">
        <v>0</v>
      </c>
      <c r="AM32" s="645"/>
      <c r="AN32" s="645"/>
      <c r="AO32" s="646"/>
      <c r="AP32" s="672"/>
      <c r="AQ32" s="673"/>
      <c r="AR32" s="673"/>
      <c r="AS32" s="673"/>
      <c r="AT32" s="676"/>
      <c r="AU32" s="185"/>
      <c r="AV32" s="185"/>
      <c r="AW32" s="185"/>
      <c r="AX32" s="571" t="s">
        <v>297</v>
      </c>
      <c r="AY32" s="572"/>
      <c r="AZ32" s="572"/>
      <c r="BA32" s="572"/>
      <c r="BB32" s="572"/>
      <c r="BC32" s="572"/>
      <c r="BD32" s="572"/>
      <c r="BE32" s="572"/>
      <c r="BF32" s="573"/>
      <c r="BG32" s="653">
        <v>98.6</v>
      </c>
      <c r="BH32" s="575"/>
      <c r="BI32" s="575"/>
      <c r="BJ32" s="575"/>
      <c r="BK32" s="575"/>
      <c r="BL32" s="575"/>
      <c r="BM32" s="638">
        <v>93.1</v>
      </c>
      <c r="BN32" s="575"/>
      <c r="BO32" s="575"/>
      <c r="BP32" s="575"/>
      <c r="BQ32" s="632"/>
      <c r="BR32" s="653">
        <v>98.6</v>
      </c>
      <c r="BS32" s="575"/>
      <c r="BT32" s="575"/>
      <c r="BU32" s="575"/>
      <c r="BV32" s="575"/>
      <c r="BW32" s="575"/>
      <c r="BX32" s="638">
        <v>92.3</v>
      </c>
      <c r="BY32" s="575"/>
      <c r="BZ32" s="575"/>
      <c r="CA32" s="575"/>
      <c r="CB32" s="632"/>
      <c r="CD32" s="664"/>
      <c r="CE32" s="665"/>
      <c r="CF32" s="627" t="s">
        <v>298</v>
      </c>
      <c r="CG32" s="624"/>
      <c r="CH32" s="624"/>
      <c r="CI32" s="624"/>
      <c r="CJ32" s="624"/>
      <c r="CK32" s="624"/>
      <c r="CL32" s="624"/>
      <c r="CM32" s="624"/>
      <c r="CN32" s="624"/>
      <c r="CO32" s="624"/>
      <c r="CP32" s="624"/>
      <c r="CQ32" s="625"/>
      <c r="CR32" s="590">
        <v>1597</v>
      </c>
      <c r="CS32" s="591"/>
      <c r="CT32" s="591"/>
      <c r="CU32" s="591"/>
      <c r="CV32" s="591"/>
      <c r="CW32" s="591"/>
      <c r="CX32" s="591"/>
      <c r="CY32" s="592"/>
      <c r="CZ32" s="593">
        <v>0</v>
      </c>
      <c r="DA32" s="611"/>
      <c r="DB32" s="611"/>
      <c r="DC32" s="612"/>
      <c r="DD32" s="596">
        <v>1597</v>
      </c>
      <c r="DE32" s="591"/>
      <c r="DF32" s="591"/>
      <c r="DG32" s="591"/>
      <c r="DH32" s="591"/>
      <c r="DI32" s="591"/>
      <c r="DJ32" s="591"/>
      <c r="DK32" s="592"/>
      <c r="DL32" s="596">
        <v>1597</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299</v>
      </c>
      <c r="C33" s="588"/>
      <c r="D33" s="588"/>
      <c r="E33" s="588"/>
      <c r="F33" s="588"/>
      <c r="G33" s="588"/>
      <c r="H33" s="588"/>
      <c r="I33" s="588"/>
      <c r="J33" s="588"/>
      <c r="K33" s="588"/>
      <c r="L33" s="588"/>
      <c r="M33" s="588"/>
      <c r="N33" s="588"/>
      <c r="O33" s="588"/>
      <c r="P33" s="588"/>
      <c r="Q33" s="589"/>
      <c r="R33" s="590">
        <v>6117700</v>
      </c>
      <c r="S33" s="591"/>
      <c r="T33" s="591"/>
      <c r="U33" s="591"/>
      <c r="V33" s="591"/>
      <c r="W33" s="591"/>
      <c r="X33" s="591"/>
      <c r="Y33" s="592"/>
      <c r="Z33" s="643">
        <v>10.199999999999999</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25962946</v>
      </c>
      <c r="CS33" s="609"/>
      <c r="CT33" s="609"/>
      <c r="CU33" s="609"/>
      <c r="CV33" s="609"/>
      <c r="CW33" s="609"/>
      <c r="CX33" s="609"/>
      <c r="CY33" s="610"/>
      <c r="CZ33" s="593">
        <v>43.5</v>
      </c>
      <c r="DA33" s="611"/>
      <c r="DB33" s="611"/>
      <c r="DC33" s="612"/>
      <c r="DD33" s="596">
        <v>19252577</v>
      </c>
      <c r="DE33" s="609"/>
      <c r="DF33" s="609"/>
      <c r="DG33" s="609"/>
      <c r="DH33" s="609"/>
      <c r="DI33" s="609"/>
      <c r="DJ33" s="609"/>
      <c r="DK33" s="610"/>
      <c r="DL33" s="596">
        <v>15198745</v>
      </c>
      <c r="DM33" s="609"/>
      <c r="DN33" s="609"/>
      <c r="DO33" s="609"/>
      <c r="DP33" s="609"/>
      <c r="DQ33" s="609"/>
      <c r="DR33" s="609"/>
      <c r="DS33" s="609"/>
      <c r="DT33" s="609"/>
      <c r="DU33" s="609"/>
      <c r="DV33" s="610"/>
      <c r="DW33" s="613">
        <v>42.1</v>
      </c>
      <c r="DX33" s="614"/>
      <c r="DY33" s="614"/>
      <c r="DZ33" s="614"/>
      <c r="EA33" s="614"/>
      <c r="EB33" s="614"/>
      <c r="EC33" s="615"/>
    </row>
    <row r="34" spans="2:133" ht="11.25" customHeight="1">
      <c r="B34" s="587" t="s">
        <v>301</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7831416</v>
      </c>
      <c r="CS34" s="591"/>
      <c r="CT34" s="591"/>
      <c r="CU34" s="591"/>
      <c r="CV34" s="591"/>
      <c r="CW34" s="591"/>
      <c r="CX34" s="591"/>
      <c r="CY34" s="592"/>
      <c r="CZ34" s="593">
        <v>13.1</v>
      </c>
      <c r="DA34" s="611"/>
      <c r="DB34" s="611"/>
      <c r="DC34" s="612"/>
      <c r="DD34" s="596">
        <v>5903158</v>
      </c>
      <c r="DE34" s="591"/>
      <c r="DF34" s="591"/>
      <c r="DG34" s="591"/>
      <c r="DH34" s="591"/>
      <c r="DI34" s="591"/>
      <c r="DJ34" s="591"/>
      <c r="DK34" s="592"/>
      <c r="DL34" s="596">
        <v>4517456</v>
      </c>
      <c r="DM34" s="591"/>
      <c r="DN34" s="591"/>
      <c r="DO34" s="591"/>
      <c r="DP34" s="591"/>
      <c r="DQ34" s="591"/>
      <c r="DR34" s="591"/>
      <c r="DS34" s="591"/>
      <c r="DT34" s="591"/>
      <c r="DU34" s="591"/>
      <c r="DV34" s="592"/>
      <c r="DW34" s="613">
        <v>12.5</v>
      </c>
      <c r="DX34" s="614"/>
      <c r="DY34" s="614"/>
      <c r="DZ34" s="614"/>
      <c r="EA34" s="614"/>
      <c r="EB34" s="614"/>
      <c r="EC34" s="615"/>
    </row>
    <row r="35" spans="2:133" ht="11.25" customHeight="1">
      <c r="B35" s="587" t="s">
        <v>305</v>
      </c>
      <c r="C35" s="588"/>
      <c r="D35" s="588"/>
      <c r="E35" s="588"/>
      <c r="F35" s="588"/>
      <c r="G35" s="588"/>
      <c r="H35" s="588"/>
      <c r="I35" s="588"/>
      <c r="J35" s="588"/>
      <c r="K35" s="588"/>
      <c r="L35" s="588"/>
      <c r="M35" s="588"/>
      <c r="N35" s="588"/>
      <c r="O35" s="588"/>
      <c r="P35" s="588"/>
      <c r="Q35" s="589"/>
      <c r="R35" s="590">
        <v>1686500</v>
      </c>
      <c r="S35" s="591"/>
      <c r="T35" s="591"/>
      <c r="U35" s="591"/>
      <c r="V35" s="591"/>
      <c r="W35" s="591"/>
      <c r="X35" s="591"/>
      <c r="Y35" s="592"/>
      <c r="Z35" s="643">
        <v>2.8</v>
      </c>
      <c r="AA35" s="643"/>
      <c r="AB35" s="643"/>
      <c r="AC35" s="643"/>
      <c r="AD35" s="644" t="s">
        <v>112</v>
      </c>
      <c r="AE35" s="644"/>
      <c r="AF35" s="644"/>
      <c r="AG35" s="644"/>
      <c r="AH35" s="644"/>
      <c r="AI35" s="644"/>
      <c r="AJ35" s="644"/>
      <c r="AK35" s="644"/>
      <c r="AL35" s="613" t="s">
        <v>112</v>
      </c>
      <c r="AM35" s="645"/>
      <c r="AN35" s="645"/>
      <c r="AO35" s="646"/>
      <c r="AP35" s="188"/>
      <c r="AQ35" s="647" t="s">
        <v>306</v>
      </c>
      <c r="AR35" s="648"/>
      <c r="AS35" s="648"/>
      <c r="AT35" s="648"/>
      <c r="AU35" s="648"/>
      <c r="AV35" s="648"/>
      <c r="AW35" s="648"/>
      <c r="AX35" s="648"/>
      <c r="AY35" s="649"/>
      <c r="AZ35" s="640">
        <v>8961039</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502463</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718498</v>
      </c>
      <c r="CS35" s="609"/>
      <c r="CT35" s="609"/>
      <c r="CU35" s="609"/>
      <c r="CV35" s="609"/>
      <c r="CW35" s="609"/>
      <c r="CX35" s="609"/>
      <c r="CY35" s="610"/>
      <c r="CZ35" s="593">
        <v>1.2</v>
      </c>
      <c r="DA35" s="611"/>
      <c r="DB35" s="611"/>
      <c r="DC35" s="612"/>
      <c r="DD35" s="596">
        <v>646289</v>
      </c>
      <c r="DE35" s="609"/>
      <c r="DF35" s="609"/>
      <c r="DG35" s="609"/>
      <c r="DH35" s="609"/>
      <c r="DI35" s="609"/>
      <c r="DJ35" s="609"/>
      <c r="DK35" s="610"/>
      <c r="DL35" s="596">
        <v>641739</v>
      </c>
      <c r="DM35" s="609"/>
      <c r="DN35" s="609"/>
      <c r="DO35" s="609"/>
      <c r="DP35" s="609"/>
      <c r="DQ35" s="609"/>
      <c r="DR35" s="609"/>
      <c r="DS35" s="609"/>
      <c r="DT35" s="609"/>
      <c r="DU35" s="609"/>
      <c r="DV35" s="610"/>
      <c r="DW35" s="613">
        <v>1.8</v>
      </c>
      <c r="DX35" s="614"/>
      <c r="DY35" s="614"/>
      <c r="DZ35" s="614"/>
      <c r="EA35" s="614"/>
      <c r="EB35" s="614"/>
      <c r="EC35" s="615"/>
    </row>
    <row r="36" spans="2:133" ht="11.25" customHeight="1">
      <c r="B36" s="571" t="s">
        <v>309</v>
      </c>
      <c r="C36" s="572"/>
      <c r="D36" s="572"/>
      <c r="E36" s="572"/>
      <c r="F36" s="572"/>
      <c r="G36" s="572"/>
      <c r="H36" s="572"/>
      <c r="I36" s="572"/>
      <c r="J36" s="572"/>
      <c r="K36" s="572"/>
      <c r="L36" s="572"/>
      <c r="M36" s="572"/>
      <c r="N36" s="572"/>
      <c r="O36" s="572"/>
      <c r="P36" s="572"/>
      <c r="Q36" s="573"/>
      <c r="R36" s="574">
        <v>60156174</v>
      </c>
      <c r="S36" s="631"/>
      <c r="T36" s="631"/>
      <c r="U36" s="631"/>
      <c r="V36" s="631"/>
      <c r="W36" s="631"/>
      <c r="X36" s="631"/>
      <c r="Y36" s="634"/>
      <c r="Z36" s="635">
        <v>100</v>
      </c>
      <c r="AA36" s="635"/>
      <c r="AB36" s="635"/>
      <c r="AC36" s="635"/>
      <c r="AD36" s="636">
        <v>34455398</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2030989</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284723</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8773234</v>
      </c>
      <c r="CS36" s="591"/>
      <c r="CT36" s="591"/>
      <c r="CU36" s="591"/>
      <c r="CV36" s="591"/>
      <c r="CW36" s="591"/>
      <c r="CX36" s="591"/>
      <c r="CY36" s="592"/>
      <c r="CZ36" s="593">
        <v>14.7</v>
      </c>
      <c r="DA36" s="611"/>
      <c r="DB36" s="611"/>
      <c r="DC36" s="612"/>
      <c r="DD36" s="596">
        <v>6355311</v>
      </c>
      <c r="DE36" s="591"/>
      <c r="DF36" s="591"/>
      <c r="DG36" s="591"/>
      <c r="DH36" s="591"/>
      <c r="DI36" s="591"/>
      <c r="DJ36" s="591"/>
      <c r="DK36" s="592"/>
      <c r="DL36" s="596">
        <v>4954026</v>
      </c>
      <c r="DM36" s="591"/>
      <c r="DN36" s="591"/>
      <c r="DO36" s="591"/>
      <c r="DP36" s="591"/>
      <c r="DQ36" s="591"/>
      <c r="DR36" s="591"/>
      <c r="DS36" s="591"/>
      <c r="DT36" s="591"/>
      <c r="DU36" s="591"/>
      <c r="DV36" s="592"/>
      <c r="DW36" s="613">
        <v>13.7</v>
      </c>
      <c r="DX36" s="614"/>
      <c r="DY36" s="614"/>
      <c r="DZ36" s="614"/>
      <c r="EA36" s="614"/>
      <c r="EB36" s="614"/>
      <c r="EC36" s="615"/>
    </row>
    <row r="37" spans="2:133" ht="11.25" customHeight="1">
      <c r="AQ37" s="616" t="s">
        <v>313</v>
      </c>
      <c r="AR37" s="617"/>
      <c r="AS37" s="617"/>
      <c r="AT37" s="617"/>
      <c r="AU37" s="617"/>
      <c r="AV37" s="617"/>
      <c r="AW37" s="617"/>
      <c r="AX37" s="617"/>
      <c r="AY37" s="618"/>
      <c r="AZ37" s="590">
        <v>1534505</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16534</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2231856</v>
      </c>
      <c r="CS37" s="609"/>
      <c r="CT37" s="609"/>
      <c r="CU37" s="609"/>
      <c r="CV37" s="609"/>
      <c r="CW37" s="609"/>
      <c r="CX37" s="609"/>
      <c r="CY37" s="610"/>
      <c r="CZ37" s="593">
        <v>3.7</v>
      </c>
      <c r="DA37" s="611"/>
      <c r="DB37" s="611"/>
      <c r="DC37" s="612"/>
      <c r="DD37" s="596">
        <v>2213556</v>
      </c>
      <c r="DE37" s="609"/>
      <c r="DF37" s="609"/>
      <c r="DG37" s="609"/>
      <c r="DH37" s="609"/>
      <c r="DI37" s="609"/>
      <c r="DJ37" s="609"/>
      <c r="DK37" s="610"/>
      <c r="DL37" s="596">
        <v>2203235</v>
      </c>
      <c r="DM37" s="609"/>
      <c r="DN37" s="609"/>
      <c r="DO37" s="609"/>
      <c r="DP37" s="609"/>
      <c r="DQ37" s="609"/>
      <c r="DR37" s="609"/>
      <c r="DS37" s="609"/>
      <c r="DT37" s="609"/>
      <c r="DU37" s="609"/>
      <c r="DV37" s="610"/>
      <c r="DW37" s="613">
        <v>6.1</v>
      </c>
      <c r="DX37" s="614"/>
      <c r="DY37" s="614"/>
      <c r="DZ37" s="614"/>
      <c r="EA37" s="614"/>
      <c r="EB37" s="614"/>
      <c r="EC37" s="615"/>
    </row>
    <row r="38" spans="2:133" ht="11.25" customHeight="1">
      <c r="AQ38" s="616" t="s">
        <v>316</v>
      </c>
      <c r="AR38" s="617"/>
      <c r="AS38" s="617"/>
      <c r="AT38" s="617"/>
      <c r="AU38" s="617"/>
      <c r="AV38" s="617"/>
      <c r="AW38" s="617"/>
      <c r="AX38" s="617"/>
      <c r="AY38" s="618"/>
      <c r="AZ38" s="590">
        <v>846036</v>
      </c>
      <c r="BA38" s="591"/>
      <c r="BB38" s="591"/>
      <c r="BC38" s="591"/>
      <c r="BD38" s="609"/>
      <c r="BE38" s="609"/>
      <c r="BF38" s="619"/>
      <c r="BG38" s="627" t="s">
        <v>317</v>
      </c>
      <c r="BH38" s="624"/>
      <c r="BI38" s="624"/>
      <c r="BJ38" s="624"/>
      <c r="BK38" s="624"/>
      <c r="BL38" s="624"/>
      <c r="BM38" s="624"/>
      <c r="BN38" s="624"/>
      <c r="BO38" s="624"/>
      <c r="BP38" s="624"/>
      <c r="BQ38" s="624"/>
      <c r="BR38" s="624"/>
      <c r="BS38" s="624"/>
      <c r="BT38" s="624"/>
      <c r="BU38" s="625"/>
      <c r="BV38" s="590">
        <v>26882</v>
      </c>
      <c r="BW38" s="591"/>
      <c r="BX38" s="591"/>
      <c r="BY38" s="591"/>
      <c r="BZ38" s="591"/>
      <c r="CA38" s="591"/>
      <c r="CB38" s="626"/>
      <c r="CD38" s="627" t="s">
        <v>318</v>
      </c>
      <c r="CE38" s="624"/>
      <c r="CF38" s="624"/>
      <c r="CG38" s="624"/>
      <c r="CH38" s="624"/>
      <c r="CI38" s="624"/>
      <c r="CJ38" s="624"/>
      <c r="CK38" s="624"/>
      <c r="CL38" s="624"/>
      <c r="CM38" s="624"/>
      <c r="CN38" s="624"/>
      <c r="CO38" s="624"/>
      <c r="CP38" s="624"/>
      <c r="CQ38" s="625"/>
      <c r="CR38" s="590">
        <v>6580498</v>
      </c>
      <c r="CS38" s="591"/>
      <c r="CT38" s="591"/>
      <c r="CU38" s="591"/>
      <c r="CV38" s="591"/>
      <c r="CW38" s="591"/>
      <c r="CX38" s="591"/>
      <c r="CY38" s="592"/>
      <c r="CZ38" s="593">
        <v>11</v>
      </c>
      <c r="DA38" s="611"/>
      <c r="DB38" s="611"/>
      <c r="DC38" s="612"/>
      <c r="DD38" s="596">
        <v>5746188</v>
      </c>
      <c r="DE38" s="591"/>
      <c r="DF38" s="591"/>
      <c r="DG38" s="591"/>
      <c r="DH38" s="591"/>
      <c r="DI38" s="591"/>
      <c r="DJ38" s="591"/>
      <c r="DK38" s="592"/>
      <c r="DL38" s="596">
        <v>5085524</v>
      </c>
      <c r="DM38" s="591"/>
      <c r="DN38" s="591"/>
      <c r="DO38" s="591"/>
      <c r="DP38" s="591"/>
      <c r="DQ38" s="591"/>
      <c r="DR38" s="591"/>
      <c r="DS38" s="591"/>
      <c r="DT38" s="591"/>
      <c r="DU38" s="591"/>
      <c r="DV38" s="592"/>
      <c r="DW38" s="613">
        <v>14.1</v>
      </c>
      <c r="DX38" s="614"/>
      <c r="DY38" s="614"/>
      <c r="DZ38" s="614"/>
      <c r="EA38" s="614"/>
      <c r="EB38" s="614"/>
      <c r="EC38" s="615"/>
    </row>
    <row r="39" spans="2:133" ht="11.25" customHeight="1">
      <c r="AQ39" s="616" t="s">
        <v>319</v>
      </c>
      <c r="AR39" s="617"/>
      <c r="AS39" s="617"/>
      <c r="AT39" s="617"/>
      <c r="AU39" s="617"/>
      <c r="AV39" s="617"/>
      <c r="AW39" s="617"/>
      <c r="AX39" s="617"/>
      <c r="AY39" s="618"/>
      <c r="AZ39" s="590">
        <v>86479</v>
      </c>
      <c r="BA39" s="591"/>
      <c r="BB39" s="591"/>
      <c r="BC39" s="591"/>
      <c r="BD39" s="609"/>
      <c r="BE39" s="609"/>
      <c r="BF39" s="619"/>
      <c r="BG39" s="620" t="s">
        <v>320</v>
      </c>
      <c r="BH39" s="621"/>
      <c r="BI39" s="621"/>
      <c r="BJ39" s="621"/>
      <c r="BK39" s="621"/>
      <c r="BL39" s="189"/>
      <c r="BM39" s="624" t="s">
        <v>321</v>
      </c>
      <c r="BN39" s="624"/>
      <c r="BO39" s="624"/>
      <c r="BP39" s="624"/>
      <c r="BQ39" s="624"/>
      <c r="BR39" s="624"/>
      <c r="BS39" s="624"/>
      <c r="BT39" s="624"/>
      <c r="BU39" s="625"/>
      <c r="BV39" s="590">
        <v>86</v>
      </c>
      <c r="BW39" s="591"/>
      <c r="BX39" s="591"/>
      <c r="BY39" s="591"/>
      <c r="BZ39" s="591"/>
      <c r="CA39" s="591"/>
      <c r="CB39" s="626"/>
      <c r="CD39" s="627" t="s">
        <v>322</v>
      </c>
      <c r="CE39" s="624"/>
      <c r="CF39" s="624"/>
      <c r="CG39" s="624"/>
      <c r="CH39" s="624"/>
      <c r="CI39" s="624"/>
      <c r="CJ39" s="624"/>
      <c r="CK39" s="624"/>
      <c r="CL39" s="624"/>
      <c r="CM39" s="624"/>
      <c r="CN39" s="624"/>
      <c r="CO39" s="624"/>
      <c r="CP39" s="624"/>
      <c r="CQ39" s="625"/>
      <c r="CR39" s="590">
        <v>887881</v>
      </c>
      <c r="CS39" s="609"/>
      <c r="CT39" s="609"/>
      <c r="CU39" s="609"/>
      <c r="CV39" s="609"/>
      <c r="CW39" s="609"/>
      <c r="CX39" s="609"/>
      <c r="CY39" s="610"/>
      <c r="CZ39" s="593">
        <v>1.5</v>
      </c>
      <c r="DA39" s="611"/>
      <c r="DB39" s="611"/>
      <c r="DC39" s="612"/>
      <c r="DD39" s="596">
        <v>227812</v>
      </c>
      <c r="DE39" s="609"/>
      <c r="DF39" s="609"/>
      <c r="DG39" s="609"/>
      <c r="DH39" s="609"/>
      <c r="DI39" s="609"/>
      <c r="DJ39" s="609"/>
      <c r="DK39" s="610"/>
      <c r="DL39" s="596" t="s">
        <v>323</v>
      </c>
      <c r="DM39" s="609"/>
      <c r="DN39" s="609"/>
      <c r="DO39" s="609"/>
      <c r="DP39" s="609"/>
      <c r="DQ39" s="609"/>
      <c r="DR39" s="609"/>
      <c r="DS39" s="609"/>
      <c r="DT39" s="609"/>
      <c r="DU39" s="609"/>
      <c r="DV39" s="610"/>
      <c r="DW39" s="613" t="s">
        <v>323</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912911</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121</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1171419</v>
      </c>
      <c r="CS40" s="591"/>
      <c r="CT40" s="591"/>
      <c r="CU40" s="591"/>
      <c r="CV40" s="591"/>
      <c r="CW40" s="591"/>
      <c r="CX40" s="591"/>
      <c r="CY40" s="592"/>
      <c r="CZ40" s="593">
        <v>2</v>
      </c>
      <c r="DA40" s="611"/>
      <c r="DB40" s="611"/>
      <c r="DC40" s="612"/>
      <c r="DD40" s="596">
        <v>373819</v>
      </c>
      <c r="DE40" s="591"/>
      <c r="DF40" s="591"/>
      <c r="DG40" s="591"/>
      <c r="DH40" s="591"/>
      <c r="DI40" s="591"/>
      <c r="DJ40" s="591"/>
      <c r="DK40" s="592"/>
      <c r="DL40" s="596" t="s">
        <v>323</v>
      </c>
      <c r="DM40" s="591"/>
      <c r="DN40" s="591"/>
      <c r="DO40" s="591"/>
      <c r="DP40" s="591"/>
      <c r="DQ40" s="591"/>
      <c r="DR40" s="591"/>
      <c r="DS40" s="591"/>
      <c r="DT40" s="591"/>
      <c r="DU40" s="591"/>
      <c r="DV40" s="592"/>
      <c r="DW40" s="613" t="s">
        <v>323</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3550119</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v>291</v>
      </c>
      <c r="BW41" s="631"/>
      <c r="BX41" s="631"/>
      <c r="BY41" s="631"/>
      <c r="BZ41" s="631"/>
      <c r="CA41" s="631"/>
      <c r="CB41" s="633"/>
      <c r="CD41" s="627" t="s">
        <v>329</v>
      </c>
      <c r="CE41" s="624"/>
      <c r="CF41" s="624"/>
      <c r="CG41" s="624"/>
      <c r="CH41" s="624"/>
      <c r="CI41" s="624"/>
      <c r="CJ41" s="624"/>
      <c r="CK41" s="624"/>
      <c r="CL41" s="624"/>
      <c r="CM41" s="624"/>
      <c r="CN41" s="624"/>
      <c r="CO41" s="624"/>
      <c r="CP41" s="624"/>
      <c r="CQ41" s="625"/>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7167709</v>
      </c>
      <c r="CS42" s="591"/>
      <c r="CT42" s="591"/>
      <c r="CU42" s="591"/>
      <c r="CV42" s="591"/>
      <c r="CW42" s="591"/>
      <c r="CX42" s="591"/>
      <c r="CY42" s="592"/>
      <c r="CZ42" s="593">
        <v>12</v>
      </c>
      <c r="DA42" s="594"/>
      <c r="DB42" s="594"/>
      <c r="DC42" s="595"/>
      <c r="DD42" s="596">
        <v>1035625</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v>183436</v>
      </c>
      <c r="CS43" s="609"/>
      <c r="CT43" s="609"/>
      <c r="CU43" s="609"/>
      <c r="CV43" s="609"/>
      <c r="CW43" s="609"/>
      <c r="CX43" s="609"/>
      <c r="CY43" s="610"/>
      <c r="CZ43" s="593">
        <v>0.3</v>
      </c>
      <c r="DA43" s="611"/>
      <c r="DB43" s="611"/>
      <c r="DC43" s="612"/>
      <c r="DD43" s="596">
        <v>183436</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335</v>
      </c>
      <c r="CD44" s="603" t="s">
        <v>287</v>
      </c>
      <c r="CE44" s="604"/>
      <c r="CF44" s="587" t="s">
        <v>336</v>
      </c>
      <c r="CG44" s="588"/>
      <c r="CH44" s="588"/>
      <c r="CI44" s="588"/>
      <c r="CJ44" s="588"/>
      <c r="CK44" s="588"/>
      <c r="CL44" s="588"/>
      <c r="CM44" s="588"/>
      <c r="CN44" s="588"/>
      <c r="CO44" s="588"/>
      <c r="CP44" s="588"/>
      <c r="CQ44" s="589"/>
      <c r="CR44" s="590">
        <v>7097687</v>
      </c>
      <c r="CS44" s="591"/>
      <c r="CT44" s="591"/>
      <c r="CU44" s="591"/>
      <c r="CV44" s="591"/>
      <c r="CW44" s="591"/>
      <c r="CX44" s="591"/>
      <c r="CY44" s="592"/>
      <c r="CZ44" s="593">
        <v>11.9</v>
      </c>
      <c r="DA44" s="594"/>
      <c r="DB44" s="594"/>
      <c r="DC44" s="595"/>
      <c r="DD44" s="596">
        <v>1004115</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337</v>
      </c>
      <c r="CG45" s="588"/>
      <c r="CH45" s="588"/>
      <c r="CI45" s="588"/>
      <c r="CJ45" s="588"/>
      <c r="CK45" s="588"/>
      <c r="CL45" s="588"/>
      <c r="CM45" s="588"/>
      <c r="CN45" s="588"/>
      <c r="CO45" s="588"/>
      <c r="CP45" s="588"/>
      <c r="CQ45" s="589"/>
      <c r="CR45" s="590">
        <v>3620447</v>
      </c>
      <c r="CS45" s="609"/>
      <c r="CT45" s="609"/>
      <c r="CU45" s="609"/>
      <c r="CV45" s="609"/>
      <c r="CW45" s="609"/>
      <c r="CX45" s="609"/>
      <c r="CY45" s="610"/>
      <c r="CZ45" s="593">
        <v>6.1</v>
      </c>
      <c r="DA45" s="611"/>
      <c r="DB45" s="611"/>
      <c r="DC45" s="612"/>
      <c r="DD45" s="596">
        <v>150894</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338</v>
      </c>
      <c r="CG46" s="588"/>
      <c r="CH46" s="588"/>
      <c r="CI46" s="588"/>
      <c r="CJ46" s="588"/>
      <c r="CK46" s="588"/>
      <c r="CL46" s="588"/>
      <c r="CM46" s="588"/>
      <c r="CN46" s="588"/>
      <c r="CO46" s="588"/>
      <c r="CP46" s="588"/>
      <c r="CQ46" s="589"/>
      <c r="CR46" s="590">
        <v>3074322</v>
      </c>
      <c r="CS46" s="591"/>
      <c r="CT46" s="591"/>
      <c r="CU46" s="591"/>
      <c r="CV46" s="591"/>
      <c r="CW46" s="591"/>
      <c r="CX46" s="591"/>
      <c r="CY46" s="592"/>
      <c r="CZ46" s="593">
        <v>5.2</v>
      </c>
      <c r="DA46" s="594"/>
      <c r="DB46" s="594"/>
      <c r="DC46" s="595"/>
      <c r="DD46" s="596">
        <v>848103</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339</v>
      </c>
      <c r="CG47" s="588"/>
      <c r="CH47" s="588"/>
      <c r="CI47" s="588"/>
      <c r="CJ47" s="588"/>
      <c r="CK47" s="588"/>
      <c r="CL47" s="588"/>
      <c r="CM47" s="588"/>
      <c r="CN47" s="588"/>
      <c r="CO47" s="588"/>
      <c r="CP47" s="588"/>
      <c r="CQ47" s="589"/>
      <c r="CR47" s="590">
        <v>70022</v>
      </c>
      <c r="CS47" s="609"/>
      <c r="CT47" s="609"/>
      <c r="CU47" s="609"/>
      <c r="CV47" s="609"/>
      <c r="CW47" s="609"/>
      <c r="CX47" s="609"/>
      <c r="CY47" s="610"/>
      <c r="CZ47" s="593">
        <v>0.1</v>
      </c>
      <c r="DA47" s="611"/>
      <c r="DB47" s="611"/>
      <c r="DC47" s="612"/>
      <c r="DD47" s="596">
        <v>31510</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ht="10.8">
      <c r="CD48" s="607"/>
      <c r="CE48" s="608"/>
      <c r="CF48" s="587" t="s">
        <v>340</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341</v>
      </c>
      <c r="CE49" s="572"/>
      <c r="CF49" s="572"/>
      <c r="CG49" s="572"/>
      <c r="CH49" s="572"/>
      <c r="CI49" s="572"/>
      <c r="CJ49" s="572"/>
      <c r="CK49" s="572"/>
      <c r="CL49" s="572"/>
      <c r="CM49" s="572"/>
      <c r="CN49" s="572"/>
      <c r="CO49" s="572"/>
      <c r="CP49" s="572"/>
      <c r="CQ49" s="573"/>
      <c r="CR49" s="574">
        <v>59626218</v>
      </c>
      <c r="CS49" s="575"/>
      <c r="CT49" s="575"/>
      <c r="CU49" s="575"/>
      <c r="CV49" s="575"/>
      <c r="CW49" s="575"/>
      <c r="CX49" s="575"/>
      <c r="CY49" s="576"/>
      <c r="CZ49" s="577">
        <v>100</v>
      </c>
      <c r="DA49" s="578"/>
      <c r="DB49" s="578"/>
      <c r="DC49" s="579"/>
      <c r="DD49" s="580">
        <v>38617928</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t="10.8" hidden="1"/>
    <row r="51" spans="82:133" ht="10.8"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43" zoomScale="80" zoomScaleNormal="80" zoomScaleSheetLayoutView="70" workbookViewId="0"/>
  </sheetViews>
  <sheetFormatPr defaultColWidth="0" defaultRowHeight="13.2" zeroHeight="1"/>
  <cols>
    <col min="1" max="130" width="2.77734375" style="242" customWidth="1"/>
    <col min="131" max="131" width="1.6640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343</v>
      </c>
      <c r="DK2" s="1110"/>
      <c r="DL2" s="1110"/>
      <c r="DM2" s="1110"/>
      <c r="DN2" s="1110"/>
      <c r="DO2" s="1111"/>
      <c r="DP2" s="202"/>
      <c r="DQ2" s="1109" t="s">
        <v>344</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2"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9"/>
      <c r="BA5" s="209"/>
      <c r="BB5" s="209"/>
      <c r="BC5" s="209"/>
      <c r="BD5" s="209"/>
      <c r="BE5" s="210"/>
      <c r="BF5" s="210"/>
      <c r="BG5" s="210"/>
      <c r="BH5" s="210"/>
      <c r="BI5" s="210"/>
      <c r="BJ5" s="210"/>
      <c r="BK5" s="210"/>
      <c r="BL5" s="210"/>
      <c r="BM5" s="210"/>
      <c r="BN5" s="210"/>
      <c r="BO5" s="210"/>
      <c r="BP5" s="210"/>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7" t="s">
        <v>361</v>
      </c>
      <c r="DH5" s="1098"/>
      <c r="DI5" s="1098"/>
      <c r="DJ5" s="1098"/>
      <c r="DK5" s="1099"/>
      <c r="DL5" s="1097" t="s">
        <v>362</v>
      </c>
      <c r="DM5" s="1098"/>
      <c r="DN5" s="1098"/>
      <c r="DO5" s="1098"/>
      <c r="DP5" s="1099"/>
      <c r="DQ5" s="1000" t="s">
        <v>363</v>
      </c>
      <c r="DR5" s="1001"/>
      <c r="DS5" s="1001"/>
      <c r="DT5" s="1001"/>
      <c r="DU5" s="1002"/>
      <c r="DV5" s="1000" t="s">
        <v>354</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364</v>
      </c>
      <c r="C7" s="1050"/>
      <c r="D7" s="1050"/>
      <c r="E7" s="1050"/>
      <c r="F7" s="1050"/>
      <c r="G7" s="1050"/>
      <c r="H7" s="1050"/>
      <c r="I7" s="1050"/>
      <c r="J7" s="1050"/>
      <c r="K7" s="1050"/>
      <c r="L7" s="1050"/>
      <c r="M7" s="1050"/>
      <c r="N7" s="1050"/>
      <c r="O7" s="1050"/>
      <c r="P7" s="1051"/>
      <c r="Q7" s="1103">
        <v>60894</v>
      </c>
      <c r="R7" s="1104"/>
      <c r="S7" s="1104"/>
      <c r="T7" s="1104"/>
      <c r="U7" s="1104"/>
      <c r="V7" s="1104">
        <v>60364</v>
      </c>
      <c r="W7" s="1104"/>
      <c r="X7" s="1104"/>
      <c r="Y7" s="1104"/>
      <c r="Z7" s="1104"/>
      <c r="AA7" s="1104">
        <v>530</v>
      </c>
      <c r="AB7" s="1104"/>
      <c r="AC7" s="1104"/>
      <c r="AD7" s="1104"/>
      <c r="AE7" s="1105"/>
      <c r="AF7" s="1106">
        <v>426</v>
      </c>
      <c r="AG7" s="1107"/>
      <c r="AH7" s="1107"/>
      <c r="AI7" s="1107"/>
      <c r="AJ7" s="1108"/>
      <c r="AK7" s="1090">
        <v>755</v>
      </c>
      <c r="AL7" s="1091"/>
      <c r="AM7" s="1091"/>
      <c r="AN7" s="1091"/>
      <c r="AO7" s="1091"/>
      <c r="AP7" s="1091">
        <v>77815</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542</v>
      </c>
      <c r="BT7" s="1095"/>
      <c r="BU7" s="1095"/>
      <c r="BV7" s="1095"/>
      <c r="BW7" s="1095"/>
      <c r="BX7" s="1095"/>
      <c r="BY7" s="1095"/>
      <c r="BZ7" s="1095"/>
      <c r="CA7" s="1095"/>
      <c r="CB7" s="1095"/>
      <c r="CC7" s="1095"/>
      <c r="CD7" s="1095"/>
      <c r="CE7" s="1095"/>
      <c r="CF7" s="1095"/>
      <c r="CG7" s="1096"/>
      <c r="CH7" s="1087">
        <v>-4</v>
      </c>
      <c r="CI7" s="1088"/>
      <c r="CJ7" s="1088"/>
      <c r="CK7" s="1088"/>
      <c r="CL7" s="1089"/>
      <c r="CM7" s="1087">
        <v>281</v>
      </c>
      <c r="CN7" s="1088"/>
      <c r="CO7" s="1088"/>
      <c r="CP7" s="1088"/>
      <c r="CQ7" s="1089"/>
      <c r="CR7" s="1087">
        <v>30</v>
      </c>
      <c r="CS7" s="1088"/>
      <c r="CT7" s="1088"/>
      <c r="CU7" s="1088"/>
      <c r="CV7" s="1089"/>
      <c r="CW7" s="1087" t="s">
        <v>550</v>
      </c>
      <c r="CX7" s="1088"/>
      <c r="CY7" s="1088"/>
      <c r="CZ7" s="1088"/>
      <c r="DA7" s="1089"/>
      <c r="DB7" s="1087" t="s">
        <v>550</v>
      </c>
      <c r="DC7" s="1088"/>
      <c r="DD7" s="1088"/>
      <c r="DE7" s="1088"/>
      <c r="DF7" s="1089"/>
      <c r="DG7" s="1087" t="s">
        <v>550</v>
      </c>
      <c r="DH7" s="1088"/>
      <c r="DI7" s="1088"/>
      <c r="DJ7" s="1088"/>
      <c r="DK7" s="1089"/>
      <c r="DL7" s="1087" t="s">
        <v>550</v>
      </c>
      <c r="DM7" s="1088"/>
      <c r="DN7" s="1088"/>
      <c r="DO7" s="1088"/>
      <c r="DP7" s="1089"/>
      <c r="DQ7" s="1087" t="s">
        <v>550</v>
      </c>
      <c r="DR7" s="1088"/>
      <c r="DS7" s="1088"/>
      <c r="DT7" s="1088"/>
      <c r="DU7" s="1089"/>
      <c r="DV7" s="1114"/>
      <c r="DW7" s="1115"/>
      <c r="DX7" s="1115"/>
      <c r="DY7" s="1115"/>
      <c r="DZ7" s="1116"/>
      <c r="EA7" s="207"/>
    </row>
    <row r="8" spans="1:131" s="208" customFormat="1" ht="26.25" customHeight="1">
      <c r="A8" s="214">
        <v>2</v>
      </c>
      <c r="B8" s="1036" t="s">
        <v>365</v>
      </c>
      <c r="C8" s="1037"/>
      <c r="D8" s="1037"/>
      <c r="E8" s="1037"/>
      <c r="F8" s="1037"/>
      <c r="G8" s="1037"/>
      <c r="H8" s="1037"/>
      <c r="I8" s="1037"/>
      <c r="J8" s="1037"/>
      <c r="K8" s="1037"/>
      <c r="L8" s="1037"/>
      <c r="M8" s="1037"/>
      <c r="N8" s="1037"/>
      <c r="O8" s="1037"/>
      <c r="P8" s="1038"/>
      <c r="Q8" s="1042">
        <v>111</v>
      </c>
      <c r="R8" s="1043"/>
      <c r="S8" s="1043"/>
      <c r="T8" s="1043"/>
      <c r="U8" s="1043"/>
      <c r="V8" s="1043">
        <v>111</v>
      </c>
      <c r="W8" s="1043"/>
      <c r="X8" s="1043"/>
      <c r="Y8" s="1043"/>
      <c r="Z8" s="1043"/>
      <c r="AA8" s="1043" t="s">
        <v>550</v>
      </c>
      <c r="AB8" s="1043"/>
      <c r="AC8" s="1043"/>
      <c r="AD8" s="1043"/>
      <c r="AE8" s="1044"/>
      <c r="AF8" s="1018" t="s">
        <v>112</v>
      </c>
      <c r="AG8" s="1019"/>
      <c r="AH8" s="1019"/>
      <c r="AI8" s="1019"/>
      <c r="AJ8" s="1020"/>
      <c r="AK8" s="1085">
        <v>56</v>
      </c>
      <c r="AL8" s="1086"/>
      <c r="AM8" s="1086"/>
      <c r="AN8" s="1086"/>
      <c r="AO8" s="1086"/>
      <c r="AP8" s="1086">
        <v>73</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543</v>
      </c>
      <c r="BT8" s="1014"/>
      <c r="BU8" s="1014"/>
      <c r="BV8" s="1014"/>
      <c r="BW8" s="1014"/>
      <c r="BX8" s="1014"/>
      <c r="BY8" s="1014"/>
      <c r="BZ8" s="1014"/>
      <c r="CA8" s="1014"/>
      <c r="CB8" s="1014"/>
      <c r="CC8" s="1014"/>
      <c r="CD8" s="1014"/>
      <c r="CE8" s="1014"/>
      <c r="CF8" s="1014"/>
      <c r="CG8" s="1015"/>
      <c r="CH8" s="988">
        <v>94</v>
      </c>
      <c r="CI8" s="989"/>
      <c r="CJ8" s="989"/>
      <c r="CK8" s="989"/>
      <c r="CL8" s="990"/>
      <c r="CM8" s="988">
        <v>1442</v>
      </c>
      <c r="CN8" s="989"/>
      <c r="CO8" s="989"/>
      <c r="CP8" s="989"/>
      <c r="CQ8" s="990"/>
      <c r="CR8" s="988">
        <v>20</v>
      </c>
      <c r="CS8" s="989"/>
      <c r="CT8" s="989"/>
      <c r="CU8" s="989"/>
      <c r="CV8" s="990"/>
      <c r="CW8" s="988" t="s">
        <v>550</v>
      </c>
      <c r="CX8" s="989"/>
      <c r="CY8" s="989"/>
      <c r="CZ8" s="989"/>
      <c r="DA8" s="990"/>
      <c r="DB8" s="988" t="s">
        <v>550</v>
      </c>
      <c r="DC8" s="989"/>
      <c r="DD8" s="989"/>
      <c r="DE8" s="989"/>
      <c r="DF8" s="990"/>
      <c r="DG8" s="988" t="s">
        <v>550</v>
      </c>
      <c r="DH8" s="989"/>
      <c r="DI8" s="989"/>
      <c r="DJ8" s="989"/>
      <c r="DK8" s="990"/>
      <c r="DL8" s="988" t="s">
        <v>550</v>
      </c>
      <c r="DM8" s="989"/>
      <c r="DN8" s="989"/>
      <c r="DO8" s="989"/>
      <c r="DP8" s="990"/>
      <c r="DQ8" s="988" t="s">
        <v>550</v>
      </c>
      <c r="DR8" s="989"/>
      <c r="DS8" s="989"/>
      <c r="DT8" s="989"/>
      <c r="DU8" s="990"/>
      <c r="DV8" s="991"/>
      <c r="DW8" s="992"/>
      <c r="DX8" s="992"/>
      <c r="DY8" s="992"/>
      <c r="DZ8" s="993"/>
      <c r="EA8" s="207"/>
    </row>
    <row r="9" spans="1:131" s="208" customFormat="1" ht="26.25" customHeight="1">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544</v>
      </c>
      <c r="BT9" s="1014"/>
      <c r="BU9" s="1014"/>
      <c r="BV9" s="1014"/>
      <c r="BW9" s="1014"/>
      <c r="BX9" s="1014"/>
      <c r="BY9" s="1014"/>
      <c r="BZ9" s="1014"/>
      <c r="CA9" s="1014"/>
      <c r="CB9" s="1014"/>
      <c r="CC9" s="1014"/>
      <c r="CD9" s="1014"/>
      <c r="CE9" s="1014"/>
      <c r="CF9" s="1014"/>
      <c r="CG9" s="1015"/>
      <c r="CH9" s="988">
        <v>5</v>
      </c>
      <c r="CI9" s="989"/>
      <c r="CJ9" s="989"/>
      <c r="CK9" s="989"/>
      <c r="CL9" s="990"/>
      <c r="CM9" s="988">
        <v>311</v>
      </c>
      <c r="CN9" s="989"/>
      <c r="CO9" s="989"/>
      <c r="CP9" s="989"/>
      <c r="CQ9" s="990"/>
      <c r="CR9" s="988">
        <v>105</v>
      </c>
      <c r="CS9" s="989"/>
      <c r="CT9" s="989"/>
      <c r="CU9" s="989"/>
      <c r="CV9" s="990"/>
      <c r="CW9" s="988">
        <v>40</v>
      </c>
      <c r="CX9" s="989"/>
      <c r="CY9" s="989"/>
      <c r="CZ9" s="989"/>
      <c r="DA9" s="990"/>
      <c r="DB9" s="988" t="s">
        <v>551</v>
      </c>
      <c r="DC9" s="989"/>
      <c r="DD9" s="989"/>
      <c r="DE9" s="989"/>
      <c r="DF9" s="990"/>
      <c r="DG9" s="988" t="s">
        <v>554</v>
      </c>
      <c r="DH9" s="989"/>
      <c r="DI9" s="989"/>
      <c r="DJ9" s="989"/>
      <c r="DK9" s="990"/>
      <c r="DL9" s="988" t="s">
        <v>554</v>
      </c>
      <c r="DM9" s="989"/>
      <c r="DN9" s="989"/>
      <c r="DO9" s="989"/>
      <c r="DP9" s="990"/>
      <c r="DQ9" s="988" t="s">
        <v>554</v>
      </c>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t="s">
        <v>545</v>
      </c>
      <c r="BT10" s="1014"/>
      <c r="BU10" s="1014"/>
      <c r="BV10" s="1014"/>
      <c r="BW10" s="1014"/>
      <c r="BX10" s="1014"/>
      <c r="BY10" s="1014"/>
      <c r="BZ10" s="1014"/>
      <c r="CA10" s="1014"/>
      <c r="CB10" s="1014"/>
      <c r="CC10" s="1014"/>
      <c r="CD10" s="1014"/>
      <c r="CE10" s="1014"/>
      <c r="CF10" s="1014"/>
      <c r="CG10" s="1015"/>
      <c r="CH10" s="988">
        <v>6</v>
      </c>
      <c r="CI10" s="989"/>
      <c r="CJ10" s="989"/>
      <c r="CK10" s="989"/>
      <c r="CL10" s="990"/>
      <c r="CM10" s="988">
        <v>35</v>
      </c>
      <c r="CN10" s="989"/>
      <c r="CO10" s="989"/>
      <c r="CP10" s="989"/>
      <c r="CQ10" s="990"/>
      <c r="CR10" s="988">
        <v>10</v>
      </c>
      <c r="CS10" s="989"/>
      <c r="CT10" s="989"/>
      <c r="CU10" s="989"/>
      <c r="CV10" s="990"/>
      <c r="CW10" s="988">
        <v>6</v>
      </c>
      <c r="CX10" s="989"/>
      <c r="CY10" s="989"/>
      <c r="CZ10" s="989"/>
      <c r="DA10" s="990"/>
      <c r="DB10" s="988" t="s">
        <v>551</v>
      </c>
      <c r="DC10" s="989"/>
      <c r="DD10" s="989"/>
      <c r="DE10" s="989"/>
      <c r="DF10" s="990"/>
      <c r="DG10" s="988" t="s">
        <v>551</v>
      </c>
      <c r="DH10" s="989"/>
      <c r="DI10" s="989"/>
      <c r="DJ10" s="989"/>
      <c r="DK10" s="990"/>
      <c r="DL10" s="988" t="s">
        <v>550</v>
      </c>
      <c r="DM10" s="989"/>
      <c r="DN10" s="989"/>
      <c r="DO10" s="989"/>
      <c r="DP10" s="990"/>
      <c r="DQ10" s="988" t="s">
        <v>555</v>
      </c>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t="s">
        <v>546</v>
      </c>
      <c r="BT11" s="1014"/>
      <c r="BU11" s="1014"/>
      <c r="BV11" s="1014"/>
      <c r="BW11" s="1014"/>
      <c r="BX11" s="1014"/>
      <c r="BY11" s="1014"/>
      <c r="BZ11" s="1014"/>
      <c r="CA11" s="1014"/>
      <c r="CB11" s="1014"/>
      <c r="CC11" s="1014"/>
      <c r="CD11" s="1014"/>
      <c r="CE11" s="1014"/>
      <c r="CF11" s="1014"/>
      <c r="CG11" s="1015"/>
      <c r="CH11" s="988">
        <v>-6</v>
      </c>
      <c r="CI11" s="989"/>
      <c r="CJ11" s="989"/>
      <c r="CK11" s="989"/>
      <c r="CL11" s="990"/>
      <c r="CM11" s="988">
        <v>111</v>
      </c>
      <c r="CN11" s="989"/>
      <c r="CO11" s="989"/>
      <c r="CP11" s="989"/>
      <c r="CQ11" s="990"/>
      <c r="CR11" s="988">
        <v>48</v>
      </c>
      <c r="CS11" s="989"/>
      <c r="CT11" s="989"/>
      <c r="CU11" s="989"/>
      <c r="CV11" s="990"/>
      <c r="CW11" s="988" t="s">
        <v>550</v>
      </c>
      <c r="CX11" s="989"/>
      <c r="CY11" s="989"/>
      <c r="CZ11" s="989"/>
      <c r="DA11" s="990"/>
      <c r="DB11" s="988" t="s">
        <v>551</v>
      </c>
      <c r="DC11" s="989"/>
      <c r="DD11" s="989"/>
      <c r="DE11" s="989"/>
      <c r="DF11" s="990"/>
      <c r="DG11" s="988" t="s">
        <v>554</v>
      </c>
      <c r="DH11" s="989"/>
      <c r="DI11" s="989"/>
      <c r="DJ11" s="989"/>
      <c r="DK11" s="990"/>
      <c r="DL11" s="988" t="s">
        <v>551</v>
      </c>
      <c r="DM11" s="989"/>
      <c r="DN11" s="989"/>
      <c r="DO11" s="989"/>
      <c r="DP11" s="990"/>
      <c r="DQ11" s="988" t="s">
        <v>550</v>
      </c>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t="s">
        <v>547</v>
      </c>
      <c r="BT12" s="1014"/>
      <c r="BU12" s="1014"/>
      <c r="BV12" s="1014"/>
      <c r="BW12" s="1014"/>
      <c r="BX12" s="1014"/>
      <c r="BY12" s="1014"/>
      <c r="BZ12" s="1014"/>
      <c r="CA12" s="1014"/>
      <c r="CB12" s="1014"/>
      <c r="CC12" s="1014"/>
      <c r="CD12" s="1014"/>
      <c r="CE12" s="1014"/>
      <c r="CF12" s="1014"/>
      <c r="CG12" s="1015"/>
      <c r="CH12" s="988">
        <v>-3</v>
      </c>
      <c r="CI12" s="989"/>
      <c r="CJ12" s="989"/>
      <c r="CK12" s="989"/>
      <c r="CL12" s="990"/>
      <c r="CM12" s="988">
        <v>154</v>
      </c>
      <c r="CN12" s="989"/>
      <c r="CO12" s="989"/>
      <c r="CP12" s="989"/>
      <c r="CQ12" s="990"/>
      <c r="CR12" s="988">
        <v>56</v>
      </c>
      <c r="CS12" s="989"/>
      <c r="CT12" s="989"/>
      <c r="CU12" s="989"/>
      <c r="CV12" s="990"/>
      <c r="CW12" s="988" t="s">
        <v>550</v>
      </c>
      <c r="CX12" s="989"/>
      <c r="CY12" s="989"/>
      <c r="CZ12" s="989"/>
      <c r="DA12" s="990"/>
      <c r="DB12" s="988" t="s">
        <v>554</v>
      </c>
      <c r="DC12" s="989"/>
      <c r="DD12" s="989"/>
      <c r="DE12" s="989"/>
      <c r="DF12" s="990"/>
      <c r="DG12" s="988" t="s">
        <v>554</v>
      </c>
      <c r="DH12" s="989"/>
      <c r="DI12" s="989"/>
      <c r="DJ12" s="989"/>
      <c r="DK12" s="990"/>
      <c r="DL12" s="988" t="s">
        <v>550</v>
      </c>
      <c r="DM12" s="989"/>
      <c r="DN12" s="989"/>
      <c r="DO12" s="989"/>
      <c r="DP12" s="990"/>
      <c r="DQ12" s="988" t="s">
        <v>550</v>
      </c>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t="s">
        <v>548</v>
      </c>
      <c r="BT13" s="1014"/>
      <c r="BU13" s="1014"/>
      <c r="BV13" s="1014"/>
      <c r="BW13" s="1014"/>
      <c r="BX13" s="1014"/>
      <c r="BY13" s="1014"/>
      <c r="BZ13" s="1014"/>
      <c r="CA13" s="1014"/>
      <c r="CB13" s="1014"/>
      <c r="CC13" s="1014"/>
      <c r="CD13" s="1014"/>
      <c r="CE13" s="1014"/>
      <c r="CF13" s="1014"/>
      <c r="CG13" s="1015"/>
      <c r="CH13" s="988">
        <v>2</v>
      </c>
      <c r="CI13" s="989"/>
      <c r="CJ13" s="989"/>
      <c r="CK13" s="989"/>
      <c r="CL13" s="990"/>
      <c r="CM13" s="988">
        <v>349</v>
      </c>
      <c r="CN13" s="989"/>
      <c r="CO13" s="989"/>
      <c r="CP13" s="989"/>
      <c r="CQ13" s="990"/>
      <c r="CR13" s="988">
        <v>0</v>
      </c>
      <c r="CS13" s="989"/>
      <c r="CT13" s="989"/>
      <c r="CU13" s="989"/>
      <c r="CV13" s="990"/>
      <c r="CW13" s="988">
        <v>42</v>
      </c>
      <c r="CX13" s="989"/>
      <c r="CY13" s="989"/>
      <c r="CZ13" s="989"/>
      <c r="DA13" s="990"/>
      <c r="DB13" s="988" t="s">
        <v>550</v>
      </c>
      <c r="DC13" s="989"/>
      <c r="DD13" s="989"/>
      <c r="DE13" s="989"/>
      <c r="DF13" s="990"/>
      <c r="DG13" s="988" t="s">
        <v>550</v>
      </c>
      <c r="DH13" s="989"/>
      <c r="DI13" s="989"/>
      <c r="DJ13" s="989"/>
      <c r="DK13" s="990"/>
      <c r="DL13" s="988" t="s">
        <v>554</v>
      </c>
      <c r="DM13" s="989"/>
      <c r="DN13" s="989"/>
      <c r="DO13" s="989"/>
      <c r="DP13" s="990"/>
      <c r="DQ13" s="988" t="s">
        <v>555</v>
      </c>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t="s">
        <v>549</v>
      </c>
      <c r="BT14" s="1014"/>
      <c r="BU14" s="1014"/>
      <c r="BV14" s="1014"/>
      <c r="BW14" s="1014"/>
      <c r="BX14" s="1014"/>
      <c r="BY14" s="1014"/>
      <c r="BZ14" s="1014"/>
      <c r="CA14" s="1014"/>
      <c r="CB14" s="1014"/>
      <c r="CC14" s="1014"/>
      <c r="CD14" s="1014"/>
      <c r="CE14" s="1014"/>
      <c r="CF14" s="1014"/>
      <c r="CG14" s="1015"/>
      <c r="CH14" s="988">
        <v>-3</v>
      </c>
      <c r="CI14" s="989"/>
      <c r="CJ14" s="989"/>
      <c r="CK14" s="989"/>
      <c r="CL14" s="990"/>
      <c r="CM14" s="988">
        <v>12</v>
      </c>
      <c r="CN14" s="989"/>
      <c r="CO14" s="989"/>
      <c r="CP14" s="989"/>
      <c r="CQ14" s="990"/>
      <c r="CR14" s="988">
        <v>0</v>
      </c>
      <c r="CS14" s="989"/>
      <c r="CT14" s="989"/>
      <c r="CU14" s="989"/>
      <c r="CV14" s="990"/>
      <c r="CW14" s="988">
        <v>4</v>
      </c>
      <c r="CX14" s="989"/>
      <c r="CY14" s="989"/>
      <c r="CZ14" s="989"/>
      <c r="DA14" s="990"/>
      <c r="DB14" s="988" t="s">
        <v>550</v>
      </c>
      <c r="DC14" s="989"/>
      <c r="DD14" s="989"/>
      <c r="DE14" s="989"/>
      <c r="DF14" s="990"/>
      <c r="DG14" s="988" t="s">
        <v>551</v>
      </c>
      <c r="DH14" s="989"/>
      <c r="DI14" s="989"/>
      <c r="DJ14" s="989"/>
      <c r="DK14" s="990"/>
      <c r="DL14" s="988" t="s">
        <v>551</v>
      </c>
      <c r="DM14" s="989"/>
      <c r="DN14" s="989"/>
      <c r="DO14" s="989"/>
      <c r="DP14" s="990"/>
      <c r="DQ14" s="988" t="s">
        <v>554</v>
      </c>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366</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367</v>
      </c>
      <c r="B23" s="943" t="s">
        <v>368</v>
      </c>
      <c r="C23" s="944"/>
      <c r="D23" s="944"/>
      <c r="E23" s="944"/>
      <c r="F23" s="944"/>
      <c r="G23" s="944"/>
      <c r="H23" s="944"/>
      <c r="I23" s="944"/>
      <c r="J23" s="944"/>
      <c r="K23" s="944"/>
      <c r="L23" s="944"/>
      <c r="M23" s="944"/>
      <c r="N23" s="944"/>
      <c r="O23" s="944"/>
      <c r="P23" s="945"/>
      <c r="Q23" s="1067"/>
      <c r="R23" s="1068"/>
      <c r="S23" s="1068"/>
      <c r="T23" s="1068"/>
      <c r="U23" s="1068"/>
      <c r="V23" s="1068"/>
      <c r="W23" s="1068"/>
      <c r="X23" s="1068"/>
      <c r="Y23" s="1068"/>
      <c r="Z23" s="1068"/>
      <c r="AA23" s="1068"/>
      <c r="AB23" s="1068"/>
      <c r="AC23" s="1068"/>
      <c r="AD23" s="1068"/>
      <c r="AE23" s="1069"/>
      <c r="AF23" s="1070">
        <v>426</v>
      </c>
      <c r="AG23" s="1068"/>
      <c r="AH23" s="1068"/>
      <c r="AI23" s="1068"/>
      <c r="AJ23" s="1071"/>
      <c r="AK23" s="1072"/>
      <c r="AL23" s="1073"/>
      <c r="AM23" s="1073"/>
      <c r="AN23" s="1073"/>
      <c r="AO23" s="1073"/>
      <c r="AP23" s="1068"/>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369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347</v>
      </c>
      <c r="B26" s="995"/>
      <c r="C26" s="995"/>
      <c r="D26" s="995"/>
      <c r="E26" s="995"/>
      <c r="F26" s="995"/>
      <c r="G26" s="995"/>
      <c r="H26" s="995"/>
      <c r="I26" s="995"/>
      <c r="J26" s="995"/>
      <c r="K26" s="995"/>
      <c r="L26" s="995"/>
      <c r="M26" s="995"/>
      <c r="N26" s="995"/>
      <c r="O26" s="995"/>
      <c r="P26" s="996"/>
      <c r="Q26" s="1000" t="s">
        <v>371</v>
      </c>
      <c r="R26" s="1001"/>
      <c r="S26" s="1001"/>
      <c r="T26" s="1001"/>
      <c r="U26" s="1002"/>
      <c r="V26" s="1000" t="s">
        <v>372</v>
      </c>
      <c r="W26" s="1001"/>
      <c r="X26" s="1001"/>
      <c r="Y26" s="1001"/>
      <c r="Z26" s="1002"/>
      <c r="AA26" s="1000" t="s">
        <v>373</v>
      </c>
      <c r="AB26" s="1001"/>
      <c r="AC26" s="1001"/>
      <c r="AD26" s="1001"/>
      <c r="AE26" s="1001"/>
      <c r="AF26" s="1058" t="s">
        <v>374</v>
      </c>
      <c r="AG26" s="1007"/>
      <c r="AH26" s="1007"/>
      <c r="AI26" s="1007"/>
      <c r="AJ26" s="1059"/>
      <c r="AK26" s="1001" t="s">
        <v>375</v>
      </c>
      <c r="AL26" s="1001"/>
      <c r="AM26" s="1001"/>
      <c r="AN26" s="1001"/>
      <c r="AO26" s="1002"/>
      <c r="AP26" s="1000" t="s">
        <v>376</v>
      </c>
      <c r="AQ26" s="1001"/>
      <c r="AR26" s="1001"/>
      <c r="AS26" s="1001"/>
      <c r="AT26" s="1002"/>
      <c r="AU26" s="1000" t="s">
        <v>377</v>
      </c>
      <c r="AV26" s="1001"/>
      <c r="AW26" s="1001"/>
      <c r="AX26" s="1001"/>
      <c r="AY26" s="1002"/>
      <c r="AZ26" s="1000" t="s">
        <v>378</v>
      </c>
      <c r="BA26" s="1001"/>
      <c r="BB26" s="1001"/>
      <c r="BC26" s="1001"/>
      <c r="BD26" s="1002"/>
      <c r="BE26" s="1000" t="s">
        <v>354</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379</v>
      </c>
      <c r="C28" s="1050"/>
      <c r="D28" s="1050"/>
      <c r="E28" s="1050"/>
      <c r="F28" s="1050"/>
      <c r="G28" s="1050"/>
      <c r="H28" s="1050"/>
      <c r="I28" s="1050"/>
      <c r="J28" s="1050"/>
      <c r="K28" s="1050"/>
      <c r="L28" s="1050"/>
      <c r="M28" s="1050"/>
      <c r="N28" s="1050"/>
      <c r="O28" s="1050"/>
      <c r="P28" s="1051"/>
      <c r="Q28" s="1052">
        <v>13886</v>
      </c>
      <c r="R28" s="1053"/>
      <c r="S28" s="1053"/>
      <c r="T28" s="1053"/>
      <c r="U28" s="1053"/>
      <c r="V28" s="1053">
        <v>13384</v>
      </c>
      <c r="W28" s="1053"/>
      <c r="X28" s="1053"/>
      <c r="Y28" s="1053"/>
      <c r="Z28" s="1053"/>
      <c r="AA28" s="1053">
        <v>502</v>
      </c>
      <c r="AB28" s="1053"/>
      <c r="AC28" s="1053"/>
      <c r="AD28" s="1053"/>
      <c r="AE28" s="1054"/>
      <c r="AF28" s="1055">
        <v>502</v>
      </c>
      <c r="AG28" s="1053"/>
      <c r="AH28" s="1053"/>
      <c r="AI28" s="1053"/>
      <c r="AJ28" s="1056"/>
      <c r="AK28" s="1057">
        <v>798</v>
      </c>
      <c r="AL28" s="1045"/>
      <c r="AM28" s="1045"/>
      <c r="AN28" s="1045"/>
      <c r="AO28" s="1045"/>
      <c r="AP28" s="1045">
        <v>0</v>
      </c>
      <c r="AQ28" s="1045"/>
      <c r="AR28" s="1045"/>
      <c r="AS28" s="1045"/>
      <c r="AT28" s="1045"/>
      <c r="AU28" s="1045" t="s">
        <v>550</v>
      </c>
      <c r="AV28" s="1045"/>
      <c r="AW28" s="1045"/>
      <c r="AX28" s="1045"/>
      <c r="AY28" s="1045"/>
      <c r="AZ28" s="1046" t="s">
        <v>551</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380</v>
      </c>
      <c r="C29" s="1037"/>
      <c r="D29" s="1037"/>
      <c r="E29" s="1037"/>
      <c r="F29" s="1037"/>
      <c r="G29" s="1037"/>
      <c r="H29" s="1037"/>
      <c r="I29" s="1037"/>
      <c r="J29" s="1037"/>
      <c r="K29" s="1037"/>
      <c r="L29" s="1037"/>
      <c r="M29" s="1037"/>
      <c r="N29" s="1037"/>
      <c r="O29" s="1037"/>
      <c r="P29" s="1038"/>
      <c r="Q29" s="1042">
        <v>40</v>
      </c>
      <c r="R29" s="1043"/>
      <c r="S29" s="1043"/>
      <c r="T29" s="1043"/>
      <c r="U29" s="1043"/>
      <c r="V29" s="1043">
        <v>39</v>
      </c>
      <c r="W29" s="1043"/>
      <c r="X29" s="1043"/>
      <c r="Y29" s="1043"/>
      <c r="Z29" s="1043"/>
      <c r="AA29" s="1043">
        <v>1</v>
      </c>
      <c r="AB29" s="1043"/>
      <c r="AC29" s="1043"/>
      <c r="AD29" s="1043"/>
      <c r="AE29" s="1044"/>
      <c r="AF29" s="1018">
        <v>1</v>
      </c>
      <c r="AG29" s="1019"/>
      <c r="AH29" s="1019"/>
      <c r="AI29" s="1019"/>
      <c r="AJ29" s="1020"/>
      <c r="AK29" s="979">
        <v>5</v>
      </c>
      <c r="AL29" s="970"/>
      <c r="AM29" s="970"/>
      <c r="AN29" s="970"/>
      <c r="AO29" s="970"/>
      <c r="AP29" s="970">
        <v>24</v>
      </c>
      <c r="AQ29" s="970"/>
      <c r="AR29" s="970"/>
      <c r="AS29" s="970"/>
      <c r="AT29" s="970"/>
      <c r="AU29" s="970">
        <v>24</v>
      </c>
      <c r="AV29" s="970"/>
      <c r="AW29" s="970"/>
      <c r="AX29" s="970"/>
      <c r="AY29" s="970"/>
      <c r="AZ29" s="1041" t="s">
        <v>550</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381</v>
      </c>
      <c r="C30" s="1037"/>
      <c r="D30" s="1037"/>
      <c r="E30" s="1037"/>
      <c r="F30" s="1037"/>
      <c r="G30" s="1037"/>
      <c r="H30" s="1037"/>
      <c r="I30" s="1037"/>
      <c r="J30" s="1037"/>
      <c r="K30" s="1037"/>
      <c r="L30" s="1037"/>
      <c r="M30" s="1037"/>
      <c r="N30" s="1037"/>
      <c r="O30" s="1037"/>
      <c r="P30" s="1038"/>
      <c r="Q30" s="1042">
        <v>11082</v>
      </c>
      <c r="R30" s="1043"/>
      <c r="S30" s="1043"/>
      <c r="T30" s="1043"/>
      <c r="U30" s="1043"/>
      <c r="V30" s="1043">
        <v>10919</v>
      </c>
      <c r="W30" s="1043"/>
      <c r="X30" s="1043"/>
      <c r="Y30" s="1043"/>
      <c r="Z30" s="1043"/>
      <c r="AA30" s="1043">
        <v>163</v>
      </c>
      <c r="AB30" s="1043"/>
      <c r="AC30" s="1043"/>
      <c r="AD30" s="1043"/>
      <c r="AE30" s="1044"/>
      <c r="AF30" s="1018">
        <v>161</v>
      </c>
      <c r="AG30" s="1019"/>
      <c r="AH30" s="1019"/>
      <c r="AI30" s="1019"/>
      <c r="AJ30" s="1020"/>
      <c r="AK30" s="979">
        <v>1501</v>
      </c>
      <c r="AL30" s="970"/>
      <c r="AM30" s="970"/>
      <c r="AN30" s="970"/>
      <c r="AO30" s="970"/>
      <c r="AP30" s="970">
        <v>0</v>
      </c>
      <c r="AQ30" s="970"/>
      <c r="AR30" s="970"/>
      <c r="AS30" s="970"/>
      <c r="AT30" s="970"/>
      <c r="AU30" s="970">
        <v>0</v>
      </c>
      <c r="AV30" s="970"/>
      <c r="AW30" s="970"/>
      <c r="AX30" s="970"/>
      <c r="AY30" s="970"/>
      <c r="AZ30" s="1041" t="s">
        <v>550</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382</v>
      </c>
      <c r="C31" s="1037"/>
      <c r="D31" s="1037"/>
      <c r="E31" s="1037"/>
      <c r="F31" s="1037"/>
      <c r="G31" s="1037"/>
      <c r="H31" s="1037"/>
      <c r="I31" s="1037"/>
      <c r="J31" s="1037"/>
      <c r="K31" s="1037"/>
      <c r="L31" s="1037"/>
      <c r="M31" s="1037"/>
      <c r="N31" s="1037"/>
      <c r="O31" s="1037"/>
      <c r="P31" s="1038"/>
      <c r="Q31" s="1042">
        <v>173</v>
      </c>
      <c r="R31" s="1043"/>
      <c r="S31" s="1043"/>
      <c r="T31" s="1043"/>
      <c r="U31" s="1043"/>
      <c r="V31" s="1043">
        <v>170</v>
      </c>
      <c r="W31" s="1043"/>
      <c r="X31" s="1043"/>
      <c r="Y31" s="1043"/>
      <c r="Z31" s="1043"/>
      <c r="AA31" s="1043">
        <v>3</v>
      </c>
      <c r="AB31" s="1043"/>
      <c r="AC31" s="1043"/>
      <c r="AD31" s="1043"/>
      <c r="AE31" s="1044"/>
      <c r="AF31" s="1018">
        <v>3</v>
      </c>
      <c r="AG31" s="1019"/>
      <c r="AH31" s="1019"/>
      <c r="AI31" s="1019"/>
      <c r="AJ31" s="1020"/>
      <c r="AK31" s="979">
        <v>89</v>
      </c>
      <c r="AL31" s="970"/>
      <c r="AM31" s="970"/>
      <c r="AN31" s="970"/>
      <c r="AO31" s="970"/>
      <c r="AP31" s="970">
        <v>347</v>
      </c>
      <c r="AQ31" s="970"/>
      <c r="AR31" s="970"/>
      <c r="AS31" s="970"/>
      <c r="AT31" s="970"/>
      <c r="AU31" s="970">
        <v>0</v>
      </c>
      <c r="AV31" s="970"/>
      <c r="AW31" s="970"/>
      <c r="AX31" s="970"/>
      <c r="AY31" s="970"/>
      <c r="AZ31" s="1041" t="s">
        <v>550</v>
      </c>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383</v>
      </c>
      <c r="C32" s="1037"/>
      <c r="D32" s="1037"/>
      <c r="E32" s="1037"/>
      <c r="F32" s="1037"/>
      <c r="G32" s="1037"/>
      <c r="H32" s="1037"/>
      <c r="I32" s="1037"/>
      <c r="J32" s="1037"/>
      <c r="K32" s="1037"/>
      <c r="L32" s="1037"/>
      <c r="M32" s="1037"/>
      <c r="N32" s="1037"/>
      <c r="O32" s="1037"/>
      <c r="P32" s="1038"/>
      <c r="Q32" s="1042">
        <v>1161</v>
      </c>
      <c r="R32" s="1043"/>
      <c r="S32" s="1043"/>
      <c r="T32" s="1043"/>
      <c r="U32" s="1043"/>
      <c r="V32" s="1043">
        <v>1159</v>
      </c>
      <c r="W32" s="1043"/>
      <c r="X32" s="1043"/>
      <c r="Y32" s="1043"/>
      <c r="Z32" s="1043"/>
      <c r="AA32" s="1043">
        <v>3</v>
      </c>
      <c r="AB32" s="1043"/>
      <c r="AC32" s="1043"/>
      <c r="AD32" s="1043"/>
      <c r="AE32" s="1044"/>
      <c r="AF32" s="1018">
        <v>3</v>
      </c>
      <c r="AG32" s="1019"/>
      <c r="AH32" s="1019"/>
      <c r="AI32" s="1019"/>
      <c r="AJ32" s="1020"/>
      <c r="AK32" s="979">
        <v>368</v>
      </c>
      <c r="AL32" s="970"/>
      <c r="AM32" s="970"/>
      <c r="AN32" s="970"/>
      <c r="AO32" s="970"/>
      <c r="AP32" s="970">
        <v>0</v>
      </c>
      <c r="AQ32" s="970"/>
      <c r="AR32" s="970"/>
      <c r="AS32" s="970"/>
      <c r="AT32" s="970"/>
      <c r="AU32" s="970">
        <v>0</v>
      </c>
      <c r="AV32" s="970"/>
      <c r="AW32" s="970"/>
      <c r="AX32" s="970"/>
      <c r="AY32" s="970"/>
      <c r="AZ32" s="1041" t="s">
        <v>552</v>
      </c>
      <c r="BA32" s="1041"/>
      <c r="BB32" s="1041"/>
      <c r="BC32" s="1041"/>
      <c r="BD32" s="1041"/>
      <c r="BE32" s="1031"/>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384</v>
      </c>
      <c r="C33" s="1037"/>
      <c r="D33" s="1037"/>
      <c r="E33" s="1037"/>
      <c r="F33" s="1037"/>
      <c r="G33" s="1037"/>
      <c r="H33" s="1037"/>
      <c r="I33" s="1037"/>
      <c r="J33" s="1037"/>
      <c r="K33" s="1037"/>
      <c r="L33" s="1037"/>
      <c r="M33" s="1037"/>
      <c r="N33" s="1037"/>
      <c r="O33" s="1037"/>
      <c r="P33" s="1038"/>
      <c r="Q33" s="1042">
        <v>3096</v>
      </c>
      <c r="R33" s="1043"/>
      <c r="S33" s="1043"/>
      <c r="T33" s="1043"/>
      <c r="U33" s="1043"/>
      <c r="V33" s="1043">
        <v>2908</v>
      </c>
      <c r="W33" s="1043"/>
      <c r="X33" s="1043"/>
      <c r="Y33" s="1043"/>
      <c r="Z33" s="1043"/>
      <c r="AA33" s="1043">
        <v>188</v>
      </c>
      <c r="AB33" s="1043"/>
      <c r="AC33" s="1043"/>
      <c r="AD33" s="1043"/>
      <c r="AE33" s="1044"/>
      <c r="AF33" s="1018">
        <v>2027</v>
      </c>
      <c r="AG33" s="1019"/>
      <c r="AH33" s="1019"/>
      <c r="AI33" s="1019"/>
      <c r="AJ33" s="1020"/>
      <c r="AK33" s="979">
        <v>489</v>
      </c>
      <c r="AL33" s="970"/>
      <c r="AM33" s="970"/>
      <c r="AN33" s="970"/>
      <c r="AO33" s="970"/>
      <c r="AP33" s="970">
        <v>15788</v>
      </c>
      <c r="AQ33" s="970"/>
      <c r="AR33" s="970"/>
      <c r="AS33" s="970"/>
      <c r="AT33" s="970"/>
      <c r="AU33" s="970">
        <v>3456</v>
      </c>
      <c r="AV33" s="970"/>
      <c r="AW33" s="970"/>
      <c r="AX33" s="970"/>
      <c r="AY33" s="970"/>
      <c r="AZ33" s="1041" t="s">
        <v>553</v>
      </c>
      <c r="BA33" s="1041"/>
      <c r="BB33" s="1041"/>
      <c r="BC33" s="1041"/>
      <c r="BD33" s="1041"/>
      <c r="BE33" s="1031" t="s">
        <v>385</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t="s">
        <v>386</v>
      </c>
      <c r="C34" s="1037"/>
      <c r="D34" s="1037"/>
      <c r="E34" s="1037"/>
      <c r="F34" s="1037"/>
      <c r="G34" s="1037"/>
      <c r="H34" s="1037"/>
      <c r="I34" s="1037"/>
      <c r="J34" s="1037"/>
      <c r="K34" s="1037"/>
      <c r="L34" s="1037"/>
      <c r="M34" s="1037"/>
      <c r="N34" s="1037"/>
      <c r="O34" s="1037"/>
      <c r="P34" s="1038"/>
      <c r="Q34" s="1042">
        <v>5208</v>
      </c>
      <c r="R34" s="1043"/>
      <c r="S34" s="1043"/>
      <c r="T34" s="1043"/>
      <c r="U34" s="1043"/>
      <c r="V34" s="1043">
        <v>5222</v>
      </c>
      <c r="W34" s="1043"/>
      <c r="X34" s="1043"/>
      <c r="Y34" s="1043"/>
      <c r="Z34" s="1043"/>
      <c r="AA34" s="1043">
        <v>-14</v>
      </c>
      <c r="AB34" s="1043"/>
      <c r="AC34" s="1043"/>
      <c r="AD34" s="1043"/>
      <c r="AE34" s="1044"/>
      <c r="AF34" s="1018">
        <v>2429</v>
      </c>
      <c r="AG34" s="1019"/>
      <c r="AH34" s="1019"/>
      <c r="AI34" s="1019"/>
      <c r="AJ34" s="1020"/>
      <c r="AK34" s="979">
        <v>1406</v>
      </c>
      <c r="AL34" s="970"/>
      <c r="AM34" s="970"/>
      <c r="AN34" s="970"/>
      <c r="AO34" s="970"/>
      <c r="AP34" s="970">
        <v>1557</v>
      </c>
      <c r="AQ34" s="970"/>
      <c r="AR34" s="970"/>
      <c r="AS34" s="970"/>
      <c r="AT34" s="970"/>
      <c r="AU34" s="970">
        <v>408</v>
      </c>
      <c r="AV34" s="970"/>
      <c r="AW34" s="970"/>
      <c r="AX34" s="970"/>
      <c r="AY34" s="970"/>
      <c r="AZ34" s="1041" t="s">
        <v>550</v>
      </c>
      <c r="BA34" s="1041"/>
      <c r="BB34" s="1041"/>
      <c r="BC34" s="1041"/>
      <c r="BD34" s="1041"/>
      <c r="BE34" s="1031" t="s">
        <v>385</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t="s">
        <v>387</v>
      </c>
      <c r="C35" s="1037"/>
      <c r="D35" s="1037"/>
      <c r="E35" s="1037"/>
      <c r="F35" s="1037"/>
      <c r="G35" s="1037"/>
      <c r="H35" s="1037"/>
      <c r="I35" s="1037"/>
      <c r="J35" s="1037"/>
      <c r="K35" s="1037"/>
      <c r="L35" s="1037"/>
      <c r="M35" s="1037"/>
      <c r="N35" s="1037"/>
      <c r="O35" s="1037"/>
      <c r="P35" s="1038"/>
      <c r="Q35" s="1042">
        <v>269</v>
      </c>
      <c r="R35" s="1043"/>
      <c r="S35" s="1043"/>
      <c r="T35" s="1043"/>
      <c r="U35" s="1043"/>
      <c r="V35" s="1043">
        <v>272</v>
      </c>
      <c r="W35" s="1043"/>
      <c r="X35" s="1043"/>
      <c r="Y35" s="1043"/>
      <c r="Z35" s="1043"/>
      <c r="AA35" s="1043">
        <v>-3</v>
      </c>
      <c r="AB35" s="1043"/>
      <c r="AC35" s="1043"/>
      <c r="AD35" s="1043"/>
      <c r="AE35" s="1044"/>
      <c r="AF35" s="1018">
        <v>26</v>
      </c>
      <c r="AG35" s="1019"/>
      <c r="AH35" s="1019"/>
      <c r="AI35" s="1019"/>
      <c r="AJ35" s="1020"/>
      <c r="AK35" s="979">
        <v>0</v>
      </c>
      <c r="AL35" s="970"/>
      <c r="AM35" s="970"/>
      <c r="AN35" s="970"/>
      <c r="AO35" s="970"/>
      <c r="AP35" s="970">
        <v>0</v>
      </c>
      <c r="AQ35" s="970"/>
      <c r="AR35" s="970"/>
      <c r="AS35" s="970"/>
      <c r="AT35" s="970"/>
      <c r="AU35" s="970">
        <v>0</v>
      </c>
      <c r="AV35" s="970"/>
      <c r="AW35" s="970"/>
      <c r="AX35" s="970"/>
      <c r="AY35" s="970"/>
      <c r="AZ35" s="1041" t="s">
        <v>550</v>
      </c>
      <c r="BA35" s="1041"/>
      <c r="BB35" s="1041"/>
      <c r="BC35" s="1041"/>
      <c r="BD35" s="1041"/>
      <c r="BE35" s="1031" t="s">
        <v>385</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t="s">
        <v>388</v>
      </c>
      <c r="C36" s="1037"/>
      <c r="D36" s="1037"/>
      <c r="E36" s="1037"/>
      <c r="F36" s="1037"/>
      <c r="G36" s="1037"/>
      <c r="H36" s="1037"/>
      <c r="I36" s="1037"/>
      <c r="J36" s="1037"/>
      <c r="K36" s="1037"/>
      <c r="L36" s="1037"/>
      <c r="M36" s="1037"/>
      <c r="N36" s="1037"/>
      <c r="O36" s="1037"/>
      <c r="P36" s="1038"/>
      <c r="Q36" s="1042">
        <v>155</v>
      </c>
      <c r="R36" s="1043"/>
      <c r="S36" s="1043"/>
      <c r="T36" s="1043"/>
      <c r="U36" s="1043"/>
      <c r="V36" s="1043">
        <v>147</v>
      </c>
      <c r="W36" s="1043"/>
      <c r="X36" s="1043"/>
      <c r="Y36" s="1043"/>
      <c r="Z36" s="1043"/>
      <c r="AA36" s="1043">
        <v>8</v>
      </c>
      <c r="AB36" s="1043"/>
      <c r="AC36" s="1043"/>
      <c r="AD36" s="1043"/>
      <c r="AE36" s="1044"/>
      <c r="AF36" s="1018">
        <v>8</v>
      </c>
      <c r="AG36" s="1019"/>
      <c r="AH36" s="1019"/>
      <c r="AI36" s="1019"/>
      <c r="AJ36" s="1020"/>
      <c r="AK36" s="979">
        <v>87</v>
      </c>
      <c r="AL36" s="970"/>
      <c r="AM36" s="970"/>
      <c r="AN36" s="970"/>
      <c r="AO36" s="970"/>
      <c r="AP36" s="970">
        <v>364</v>
      </c>
      <c r="AQ36" s="970"/>
      <c r="AR36" s="970"/>
      <c r="AS36" s="970"/>
      <c r="AT36" s="970"/>
      <c r="AU36" s="970">
        <v>202</v>
      </c>
      <c r="AV36" s="970"/>
      <c r="AW36" s="970"/>
      <c r="AX36" s="970"/>
      <c r="AY36" s="970"/>
      <c r="AZ36" s="1041" t="s">
        <v>550</v>
      </c>
      <c r="BA36" s="1041"/>
      <c r="BB36" s="1041"/>
      <c r="BC36" s="1041"/>
      <c r="BD36" s="1041"/>
      <c r="BE36" s="1031" t="s">
        <v>389</v>
      </c>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t="s">
        <v>390</v>
      </c>
      <c r="C37" s="1037"/>
      <c r="D37" s="1037"/>
      <c r="E37" s="1037"/>
      <c r="F37" s="1037"/>
      <c r="G37" s="1037"/>
      <c r="H37" s="1037"/>
      <c r="I37" s="1037"/>
      <c r="J37" s="1037"/>
      <c r="K37" s="1037"/>
      <c r="L37" s="1037"/>
      <c r="M37" s="1037"/>
      <c r="N37" s="1037"/>
      <c r="O37" s="1037"/>
      <c r="P37" s="1038"/>
      <c r="Q37" s="1042">
        <v>3350</v>
      </c>
      <c r="R37" s="1043"/>
      <c r="S37" s="1043"/>
      <c r="T37" s="1043"/>
      <c r="U37" s="1043"/>
      <c r="V37" s="1043">
        <v>3347</v>
      </c>
      <c r="W37" s="1043"/>
      <c r="X37" s="1043"/>
      <c r="Y37" s="1043"/>
      <c r="Z37" s="1043"/>
      <c r="AA37" s="1043">
        <v>3</v>
      </c>
      <c r="AB37" s="1043"/>
      <c r="AC37" s="1043"/>
      <c r="AD37" s="1043"/>
      <c r="AE37" s="1044"/>
      <c r="AF37" s="1018">
        <v>1</v>
      </c>
      <c r="AG37" s="1019"/>
      <c r="AH37" s="1019"/>
      <c r="AI37" s="1019"/>
      <c r="AJ37" s="1020"/>
      <c r="AK37" s="979">
        <v>1108</v>
      </c>
      <c r="AL37" s="970"/>
      <c r="AM37" s="970"/>
      <c r="AN37" s="970"/>
      <c r="AO37" s="970"/>
      <c r="AP37" s="970">
        <v>23599</v>
      </c>
      <c r="AQ37" s="970"/>
      <c r="AR37" s="970"/>
      <c r="AS37" s="970"/>
      <c r="AT37" s="970"/>
      <c r="AU37" s="970">
        <v>14005</v>
      </c>
      <c r="AV37" s="970"/>
      <c r="AW37" s="970"/>
      <c r="AX37" s="970"/>
      <c r="AY37" s="970"/>
      <c r="AZ37" s="1041" t="s">
        <v>550</v>
      </c>
      <c r="BA37" s="1041"/>
      <c r="BB37" s="1041"/>
      <c r="BC37" s="1041"/>
      <c r="BD37" s="1041"/>
      <c r="BE37" s="1031" t="s">
        <v>389</v>
      </c>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t="s">
        <v>391</v>
      </c>
      <c r="C38" s="1037"/>
      <c r="D38" s="1037"/>
      <c r="E38" s="1037"/>
      <c r="F38" s="1037"/>
      <c r="G38" s="1037"/>
      <c r="H38" s="1037"/>
      <c r="I38" s="1037"/>
      <c r="J38" s="1037"/>
      <c r="K38" s="1037"/>
      <c r="L38" s="1037"/>
      <c r="M38" s="1037"/>
      <c r="N38" s="1037"/>
      <c r="O38" s="1037"/>
      <c r="P38" s="1038"/>
      <c r="Q38" s="1042">
        <v>1436</v>
      </c>
      <c r="R38" s="1043"/>
      <c r="S38" s="1043"/>
      <c r="T38" s="1043"/>
      <c r="U38" s="1043"/>
      <c r="V38" s="1043">
        <v>1435</v>
      </c>
      <c r="W38" s="1043"/>
      <c r="X38" s="1043"/>
      <c r="Y38" s="1043"/>
      <c r="Z38" s="1043"/>
      <c r="AA38" s="1043">
        <v>1</v>
      </c>
      <c r="AB38" s="1043"/>
      <c r="AC38" s="1043"/>
      <c r="AD38" s="1043"/>
      <c r="AE38" s="1044"/>
      <c r="AF38" s="1018">
        <v>1</v>
      </c>
      <c r="AG38" s="1019"/>
      <c r="AH38" s="1019"/>
      <c r="AI38" s="1019"/>
      <c r="AJ38" s="1020"/>
      <c r="AK38" s="979">
        <v>814</v>
      </c>
      <c r="AL38" s="970"/>
      <c r="AM38" s="970"/>
      <c r="AN38" s="970"/>
      <c r="AO38" s="970"/>
      <c r="AP38" s="970">
        <v>12846</v>
      </c>
      <c r="AQ38" s="970"/>
      <c r="AR38" s="970"/>
      <c r="AS38" s="970"/>
      <c r="AT38" s="970"/>
      <c r="AU38" s="970">
        <v>12705</v>
      </c>
      <c r="AV38" s="970"/>
      <c r="AW38" s="970"/>
      <c r="AX38" s="970"/>
      <c r="AY38" s="970"/>
      <c r="AZ38" s="1041" t="s">
        <v>550</v>
      </c>
      <c r="BA38" s="1041"/>
      <c r="BB38" s="1041"/>
      <c r="BC38" s="1041"/>
      <c r="BD38" s="1041"/>
      <c r="BE38" s="1031" t="s">
        <v>389</v>
      </c>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t="s">
        <v>392</v>
      </c>
      <c r="C39" s="1037"/>
      <c r="D39" s="1037"/>
      <c r="E39" s="1037"/>
      <c r="F39" s="1037"/>
      <c r="G39" s="1037"/>
      <c r="H39" s="1037"/>
      <c r="I39" s="1037"/>
      <c r="J39" s="1037"/>
      <c r="K39" s="1037"/>
      <c r="L39" s="1037"/>
      <c r="M39" s="1037"/>
      <c r="N39" s="1037"/>
      <c r="O39" s="1037"/>
      <c r="P39" s="1038"/>
      <c r="Q39" s="1042">
        <v>346</v>
      </c>
      <c r="R39" s="1043"/>
      <c r="S39" s="1043"/>
      <c r="T39" s="1043"/>
      <c r="U39" s="1043"/>
      <c r="V39" s="1043">
        <v>345</v>
      </c>
      <c r="W39" s="1043"/>
      <c r="X39" s="1043"/>
      <c r="Y39" s="1043"/>
      <c r="Z39" s="1043"/>
      <c r="AA39" s="1043">
        <v>1</v>
      </c>
      <c r="AB39" s="1043"/>
      <c r="AC39" s="1043"/>
      <c r="AD39" s="1043"/>
      <c r="AE39" s="1044"/>
      <c r="AF39" s="1018">
        <v>1</v>
      </c>
      <c r="AG39" s="1019"/>
      <c r="AH39" s="1019"/>
      <c r="AI39" s="1019"/>
      <c r="AJ39" s="1020"/>
      <c r="AK39" s="979">
        <v>88</v>
      </c>
      <c r="AL39" s="970"/>
      <c r="AM39" s="970"/>
      <c r="AN39" s="970"/>
      <c r="AO39" s="970"/>
      <c r="AP39" s="970">
        <v>1253</v>
      </c>
      <c r="AQ39" s="970"/>
      <c r="AR39" s="970"/>
      <c r="AS39" s="970"/>
      <c r="AT39" s="970"/>
      <c r="AU39" s="970">
        <v>1253</v>
      </c>
      <c r="AV39" s="970"/>
      <c r="AW39" s="970"/>
      <c r="AX39" s="970"/>
      <c r="AY39" s="970"/>
      <c r="AZ39" s="1041" t="s">
        <v>550</v>
      </c>
      <c r="BA39" s="1041"/>
      <c r="BB39" s="1041"/>
      <c r="BC39" s="1041"/>
      <c r="BD39" s="1041"/>
      <c r="BE39" s="1031" t="s">
        <v>389</v>
      </c>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393</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367</v>
      </c>
      <c r="B63" s="943" t="s">
        <v>394</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5162</v>
      </c>
      <c r="AG63" s="958"/>
      <c r="AH63" s="958"/>
      <c r="AI63" s="958"/>
      <c r="AJ63" s="1029"/>
      <c r="AK63" s="1030"/>
      <c r="AL63" s="962"/>
      <c r="AM63" s="962"/>
      <c r="AN63" s="962"/>
      <c r="AO63" s="962"/>
      <c r="AP63" s="958">
        <v>55778</v>
      </c>
      <c r="AQ63" s="958"/>
      <c r="AR63" s="958"/>
      <c r="AS63" s="958"/>
      <c r="AT63" s="958"/>
      <c r="AU63" s="958">
        <v>32053</v>
      </c>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396</v>
      </c>
      <c r="B66" s="995"/>
      <c r="C66" s="995"/>
      <c r="D66" s="995"/>
      <c r="E66" s="995"/>
      <c r="F66" s="995"/>
      <c r="G66" s="995"/>
      <c r="H66" s="995"/>
      <c r="I66" s="995"/>
      <c r="J66" s="995"/>
      <c r="K66" s="995"/>
      <c r="L66" s="995"/>
      <c r="M66" s="995"/>
      <c r="N66" s="995"/>
      <c r="O66" s="995"/>
      <c r="P66" s="996"/>
      <c r="Q66" s="1000" t="s">
        <v>371</v>
      </c>
      <c r="R66" s="1001"/>
      <c r="S66" s="1001"/>
      <c r="T66" s="1001"/>
      <c r="U66" s="1002"/>
      <c r="V66" s="1000" t="s">
        <v>372</v>
      </c>
      <c r="W66" s="1001"/>
      <c r="X66" s="1001"/>
      <c r="Y66" s="1001"/>
      <c r="Z66" s="1002"/>
      <c r="AA66" s="1000" t="s">
        <v>373</v>
      </c>
      <c r="AB66" s="1001"/>
      <c r="AC66" s="1001"/>
      <c r="AD66" s="1001"/>
      <c r="AE66" s="1002"/>
      <c r="AF66" s="1006" t="s">
        <v>374</v>
      </c>
      <c r="AG66" s="1007"/>
      <c r="AH66" s="1007"/>
      <c r="AI66" s="1007"/>
      <c r="AJ66" s="1008"/>
      <c r="AK66" s="1000" t="s">
        <v>375</v>
      </c>
      <c r="AL66" s="995"/>
      <c r="AM66" s="995"/>
      <c r="AN66" s="995"/>
      <c r="AO66" s="996"/>
      <c r="AP66" s="1000" t="s">
        <v>376</v>
      </c>
      <c r="AQ66" s="1001"/>
      <c r="AR66" s="1001"/>
      <c r="AS66" s="1001"/>
      <c r="AT66" s="1002"/>
      <c r="AU66" s="1000" t="s">
        <v>397</v>
      </c>
      <c r="AV66" s="1001"/>
      <c r="AW66" s="1001"/>
      <c r="AX66" s="1001"/>
      <c r="AY66" s="1002"/>
      <c r="AZ66" s="1000" t="s">
        <v>354</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538</v>
      </c>
      <c r="C68" s="985"/>
      <c r="D68" s="985"/>
      <c r="E68" s="985"/>
      <c r="F68" s="985"/>
      <c r="G68" s="985"/>
      <c r="H68" s="985"/>
      <c r="I68" s="985"/>
      <c r="J68" s="985"/>
      <c r="K68" s="985"/>
      <c r="L68" s="985"/>
      <c r="M68" s="985"/>
      <c r="N68" s="985"/>
      <c r="O68" s="985"/>
      <c r="P68" s="986"/>
      <c r="Q68" s="987">
        <v>3050</v>
      </c>
      <c r="R68" s="981"/>
      <c r="S68" s="981"/>
      <c r="T68" s="981"/>
      <c r="U68" s="981"/>
      <c r="V68" s="981">
        <v>2967</v>
      </c>
      <c r="W68" s="981"/>
      <c r="X68" s="981"/>
      <c r="Y68" s="981"/>
      <c r="Z68" s="981"/>
      <c r="AA68" s="981">
        <v>84</v>
      </c>
      <c r="AB68" s="981"/>
      <c r="AC68" s="981"/>
      <c r="AD68" s="981"/>
      <c r="AE68" s="981"/>
      <c r="AF68" s="981">
        <v>-11</v>
      </c>
      <c r="AG68" s="981"/>
      <c r="AH68" s="981"/>
      <c r="AI68" s="981"/>
      <c r="AJ68" s="981"/>
      <c r="AK68" s="981"/>
      <c r="AL68" s="981"/>
      <c r="AM68" s="981"/>
      <c r="AN68" s="981"/>
      <c r="AO68" s="981"/>
      <c r="AP68" s="981">
        <v>6258</v>
      </c>
      <c r="AQ68" s="981"/>
      <c r="AR68" s="981"/>
      <c r="AS68" s="981"/>
      <c r="AT68" s="981"/>
      <c r="AU68" s="981">
        <v>844</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539</v>
      </c>
      <c r="C69" s="974"/>
      <c r="D69" s="974"/>
      <c r="E69" s="974"/>
      <c r="F69" s="974"/>
      <c r="G69" s="974"/>
      <c r="H69" s="974"/>
      <c r="I69" s="974"/>
      <c r="J69" s="974"/>
      <c r="K69" s="974"/>
      <c r="L69" s="974"/>
      <c r="M69" s="974"/>
      <c r="N69" s="974"/>
      <c r="O69" s="974"/>
      <c r="P69" s="975"/>
      <c r="Q69" s="976">
        <v>11083</v>
      </c>
      <c r="R69" s="970"/>
      <c r="S69" s="970"/>
      <c r="T69" s="970"/>
      <c r="U69" s="970"/>
      <c r="V69" s="970">
        <v>10939</v>
      </c>
      <c r="W69" s="970"/>
      <c r="X69" s="970"/>
      <c r="Y69" s="970"/>
      <c r="Z69" s="970"/>
      <c r="AA69" s="970">
        <v>144</v>
      </c>
      <c r="AB69" s="970"/>
      <c r="AC69" s="970"/>
      <c r="AD69" s="970"/>
      <c r="AE69" s="970"/>
      <c r="AF69" s="970">
        <v>144</v>
      </c>
      <c r="AG69" s="970"/>
      <c r="AH69" s="970"/>
      <c r="AI69" s="970"/>
      <c r="AJ69" s="970"/>
      <c r="AK69" s="970">
        <v>86</v>
      </c>
      <c r="AL69" s="970"/>
      <c r="AM69" s="970"/>
      <c r="AN69" s="970"/>
      <c r="AO69" s="970"/>
      <c r="AP69" s="970"/>
      <c r="AQ69" s="970"/>
      <c r="AR69" s="970"/>
      <c r="AS69" s="970"/>
      <c r="AT69" s="970"/>
      <c r="AU69" s="970"/>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540</v>
      </c>
      <c r="C70" s="974"/>
      <c r="D70" s="974"/>
      <c r="E70" s="974"/>
      <c r="F70" s="974"/>
      <c r="G70" s="974"/>
      <c r="H70" s="974"/>
      <c r="I70" s="974"/>
      <c r="J70" s="974"/>
      <c r="K70" s="974"/>
      <c r="L70" s="974"/>
      <c r="M70" s="974"/>
      <c r="N70" s="974"/>
      <c r="O70" s="974"/>
      <c r="P70" s="975"/>
      <c r="Q70" s="976">
        <v>159856</v>
      </c>
      <c r="R70" s="970"/>
      <c r="S70" s="970"/>
      <c r="T70" s="970"/>
      <c r="U70" s="970"/>
      <c r="V70" s="970">
        <v>154260</v>
      </c>
      <c r="W70" s="970"/>
      <c r="X70" s="970"/>
      <c r="Y70" s="970"/>
      <c r="Z70" s="970"/>
      <c r="AA70" s="970">
        <v>5595</v>
      </c>
      <c r="AB70" s="970"/>
      <c r="AC70" s="970"/>
      <c r="AD70" s="970"/>
      <c r="AE70" s="970"/>
      <c r="AF70" s="970">
        <v>5595</v>
      </c>
      <c r="AG70" s="970"/>
      <c r="AH70" s="970"/>
      <c r="AI70" s="970"/>
      <c r="AJ70" s="970"/>
      <c r="AK70" s="970"/>
      <c r="AL70" s="970"/>
      <c r="AM70" s="970"/>
      <c r="AN70" s="970"/>
      <c r="AO70" s="970"/>
      <c r="AP70" s="970"/>
      <c r="AQ70" s="970"/>
      <c r="AR70" s="970"/>
      <c r="AS70" s="970"/>
      <c r="AT70" s="970"/>
      <c r="AU70" s="970"/>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541</v>
      </c>
      <c r="C71" s="974"/>
      <c r="D71" s="974"/>
      <c r="E71" s="974"/>
      <c r="F71" s="974"/>
      <c r="G71" s="974"/>
      <c r="H71" s="974"/>
      <c r="I71" s="974"/>
      <c r="J71" s="974"/>
      <c r="K71" s="974"/>
      <c r="L71" s="974"/>
      <c r="M71" s="974"/>
      <c r="N71" s="974"/>
      <c r="O71" s="974"/>
      <c r="P71" s="975"/>
      <c r="Q71" s="976">
        <v>61412</v>
      </c>
      <c r="R71" s="970"/>
      <c r="S71" s="970"/>
      <c r="T71" s="970"/>
      <c r="U71" s="970"/>
      <c r="V71" s="970">
        <v>94366</v>
      </c>
      <c r="W71" s="970"/>
      <c r="X71" s="970"/>
      <c r="Y71" s="970"/>
      <c r="Z71" s="970"/>
      <c r="AA71" s="970">
        <v>-32954</v>
      </c>
      <c r="AB71" s="970"/>
      <c r="AC71" s="970"/>
      <c r="AD71" s="970"/>
      <c r="AE71" s="970"/>
      <c r="AF71" s="970">
        <v>-32954</v>
      </c>
      <c r="AG71" s="970"/>
      <c r="AH71" s="970"/>
      <c r="AI71" s="970"/>
      <c r="AJ71" s="970"/>
      <c r="AK71" s="970">
        <v>227</v>
      </c>
      <c r="AL71" s="970"/>
      <c r="AM71" s="970"/>
      <c r="AN71" s="970"/>
      <c r="AO71" s="970"/>
      <c r="AP71" s="970"/>
      <c r="AQ71" s="970"/>
      <c r="AR71" s="970"/>
      <c r="AS71" s="970"/>
      <c r="AT71" s="970"/>
      <c r="AU71" s="970"/>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367</v>
      </c>
      <c r="B88" s="943" t="s">
        <v>398</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43" t="s">
        <v>399</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269</v>
      </c>
      <c r="CS102" s="950"/>
      <c r="CT102" s="950"/>
      <c r="CU102" s="950"/>
      <c r="CV102" s="951"/>
      <c r="CW102" s="949">
        <v>92</v>
      </c>
      <c r="CX102" s="950"/>
      <c r="CY102" s="950"/>
      <c r="CZ102" s="950"/>
      <c r="DA102" s="951"/>
      <c r="DB102" s="949" t="s">
        <v>550</v>
      </c>
      <c r="DC102" s="950"/>
      <c r="DD102" s="950"/>
      <c r="DE102" s="950"/>
      <c r="DF102" s="951"/>
      <c r="DG102" s="949" t="s">
        <v>550</v>
      </c>
      <c r="DH102" s="950"/>
      <c r="DI102" s="950"/>
      <c r="DJ102" s="950"/>
      <c r="DK102" s="951"/>
      <c r="DL102" s="949" t="s">
        <v>550</v>
      </c>
      <c r="DM102" s="950"/>
      <c r="DN102" s="950"/>
      <c r="DO102" s="950"/>
      <c r="DP102" s="951"/>
      <c r="DQ102" s="949" t="s">
        <v>556</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400</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401</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404</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405</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407</v>
      </c>
      <c r="AB109" s="893"/>
      <c r="AC109" s="893"/>
      <c r="AD109" s="893"/>
      <c r="AE109" s="894"/>
      <c r="AF109" s="895" t="s">
        <v>286</v>
      </c>
      <c r="AG109" s="893"/>
      <c r="AH109" s="893"/>
      <c r="AI109" s="893"/>
      <c r="AJ109" s="894"/>
      <c r="AK109" s="895" t="s">
        <v>285</v>
      </c>
      <c r="AL109" s="893"/>
      <c r="AM109" s="893"/>
      <c r="AN109" s="893"/>
      <c r="AO109" s="894"/>
      <c r="AP109" s="895" t="s">
        <v>408</v>
      </c>
      <c r="AQ109" s="893"/>
      <c r="AR109" s="893"/>
      <c r="AS109" s="893"/>
      <c r="AT109" s="924"/>
      <c r="AU109" s="89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407</v>
      </c>
      <c r="BR109" s="893"/>
      <c r="BS109" s="893"/>
      <c r="BT109" s="893"/>
      <c r="BU109" s="894"/>
      <c r="BV109" s="895" t="s">
        <v>286</v>
      </c>
      <c r="BW109" s="893"/>
      <c r="BX109" s="893"/>
      <c r="BY109" s="893"/>
      <c r="BZ109" s="894"/>
      <c r="CA109" s="895" t="s">
        <v>285</v>
      </c>
      <c r="CB109" s="893"/>
      <c r="CC109" s="893"/>
      <c r="CD109" s="893"/>
      <c r="CE109" s="894"/>
      <c r="CF109" s="931" t="s">
        <v>408</v>
      </c>
      <c r="CG109" s="931"/>
      <c r="CH109" s="931"/>
      <c r="CI109" s="931"/>
      <c r="CJ109" s="931"/>
      <c r="CK109" s="895" t="s">
        <v>409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407</v>
      </c>
      <c r="DH109" s="893"/>
      <c r="DI109" s="893"/>
      <c r="DJ109" s="893"/>
      <c r="DK109" s="894"/>
      <c r="DL109" s="895" t="s">
        <v>286</v>
      </c>
      <c r="DM109" s="893"/>
      <c r="DN109" s="893"/>
      <c r="DO109" s="893"/>
      <c r="DP109" s="894"/>
      <c r="DQ109" s="895" t="s">
        <v>285</v>
      </c>
      <c r="DR109" s="893"/>
      <c r="DS109" s="893"/>
      <c r="DT109" s="893"/>
      <c r="DU109" s="894"/>
      <c r="DV109" s="895" t="s">
        <v>408</v>
      </c>
      <c r="DW109" s="893"/>
      <c r="DX109" s="893"/>
      <c r="DY109" s="893"/>
      <c r="DZ109" s="924"/>
    </row>
    <row r="110" spans="1:131" s="199" customFormat="1" ht="26.25" customHeight="1">
      <c r="A110" s="795" t="s">
        <v>410</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8317920</v>
      </c>
      <c r="AB110" s="886"/>
      <c r="AC110" s="886"/>
      <c r="AD110" s="886"/>
      <c r="AE110" s="887"/>
      <c r="AF110" s="888">
        <v>8121637</v>
      </c>
      <c r="AG110" s="886"/>
      <c r="AH110" s="886"/>
      <c r="AI110" s="886"/>
      <c r="AJ110" s="887"/>
      <c r="AK110" s="888">
        <v>8460657</v>
      </c>
      <c r="AL110" s="886"/>
      <c r="AM110" s="886"/>
      <c r="AN110" s="886"/>
      <c r="AO110" s="887"/>
      <c r="AP110" s="889">
        <v>29.4</v>
      </c>
      <c r="AQ110" s="890"/>
      <c r="AR110" s="890"/>
      <c r="AS110" s="890"/>
      <c r="AT110" s="891"/>
      <c r="AU110" s="925" t="s">
        <v>61</v>
      </c>
      <c r="AV110" s="926"/>
      <c r="AW110" s="926"/>
      <c r="AX110" s="926"/>
      <c r="AY110" s="926"/>
      <c r="AZ110" s="851" t="s">
        <v>411</v>
      </c>
      <c r="BA110" s="796"/>
      <c r="BB110" s="796"/>
      <c r="BC110" s="796"/>
      <c r="BD110" s="796"/>
      <c r="BE110" s="796"/>
      <c r="BF110" s="796"/>
      <c r="BG110" s="796"/>
      <c r="BH110" s="796"/>
      <c r="BI110" s="796"/>
      <c r="BJ110" s="796"/>
      <c r="BK110" s="796"/>
      <c r="BL110" s="796"/>
      <c r="BM110" s="796"/>
      <c r="BN110" s="796"/>
      <c r="BO110" s="796"/>
      <c r="BP110" s="797"/>
      <c r="BQ110" s="852">
        <v>80513037</v>
      </c>
      <c r="BR110" s="833"/>
      <c r="BS110" s="833"/>
      <c r="BT110" s="833"/>
      <c r="BU110" s="833"/>
      <c r="BV110" s="833">
        <v>79559574</v>
      </c>
      <c r="BW110" s="833"/>
      <c r="BX110" s="833"/>
      <c r="BY110" s="833"/>
      <c r="BZ110" s="833"/>
      <c r="CA110" s="833">
        <v>77887809</v>
      </c>
      <c r="CB110" s="833"/>
      <c r="CC110" s="833"/>
      <c r="CD110" s="833"/>
      <c r="CE110" s="833"/>
      <c r="CF110" s="857">
        <v>270.5</v>
      </c>
      <c r="CG110" s="858"/>
      <c r="CH110" s="858"/>
      <c r="CI110" s="858"/>
      <c r="CJ110" s="858"/>
      <c r="CK110" s="921" t="s">
        <v>412</v>
      </c>
      <c r="CL110" s="807"/>
      <c r="CM110" s="882" t="s">
        <v>413</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c r="A111" s="762" t="s">
        <v>414</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415</v>
      </c>
      <c r="BA111" s="738"/>
      <c r="BB111" s="738"/>
      <c r="BC111" s="738"/>
      <c r="BD111" s="738"/>
      <c r="BE111" s="738"/>
      <c r="BF111" s="738"/>
      <c r="BG111" s="738"/>
      <c r="BH111" s="738"/>
      <c r="BI111" s="738"/>
      <c r="BJ111" s="738"/>
      <c r="BK111" s="738"/>
      <c r="BL111" s="738"/>
      <c r="BM111" s="738"/>
      <c r="BN111" s="738"/>
      <c r="BO111" s="738"/>
      <c r="BP111" s="739"/>
      <c r="BQ111" s="804">
        <v>697402</v>
      </c>
      <c r="BR111" s="805"/>
      <c r="BS111" s="805"/>
      <c r="BT111" s="805"/>
      <c r="BU111" s="805"/>
      <c r="BV111" s="805">
        <v>410975</v>
      </c>
      <c r="BW111" s="805"/>
      <c r="BX111" s="805"/>
      <c r="BY111" s="805"/>
      <c r="BZ111" s="805"/>
      <c r="CA111" s="805">
        <v>287808</v>
      </c>
      <c r="CB111" s="805"/>
      <c r="CC111" s="805"/>
      <c r="CD111" s="805"/>
      <c r="CE111" s="805"/>
      <c r="CF111" s="866">
        <v>1</v>
      </c>
      <c r="CG111" s="867"/>
      <c r="CH111" s="867"/>
      <c r="CI111" s="867"/>
      <c r="CJ111" s="867"/>
      <c r="CK111" s="922"/>
      <c r="CL111" s="809"/>
      <c r="CM111" s="812" t="s">
        <v>416</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c r="A112" s="907" t="s">
        <v>417</v>
      </c>
      <c r="B112" s="908"/>
      <c r="C112" s="738" t="s">
        <v>418</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419</v>
      </c>
      <c r="BA112" s="738"/>
      <c r="BB112" s="738"/>
      <c r="BC112" s="738"/>
      <c r="BD112" s="738"/>
      <c r="BE112" s="738"/>
      <c r="BF112" s="738"/>
      <c r="BG112" s="738"/>
      <c r="BH112" s="738"/>
      <c r="BI112" s="738"/>
      <c r="BJ112" s="738"/>
      <c r="BK112" s="738"/>
      <c r="BL112" s="738"/>
      <c r="BM112" s="738"/>
      <c r="BN112" s="738"/>
      <c r="BO112" s="738"/>
      <c r="BP112" s="739"/>
      <c r="BQ112" s="804">
        <v>40422743</v>
      </c>
      <c r="BR112" s="805"/>
      <c r="BS112" s="805"/>
      <c r="BT112" s="805"/>
      <c r="BU112" s="805"/>
      <c r="BV112" s="805">
        <v>38682345</v>
      </c>
      <c r="BW112" s="805"/>
      <c r="BX112" s="805"/>
      <c r="BY112" s="805"/>
      <c r="BZ112" s="805"/>
      <c r="CA112" s="805">
        <v>36279639</v>
      </c>
      <c r="CB112" s="805"/>
      <c r="CC112" s="805"/>
      <c r="CD112" s="805"/>
      <c r="CE112" s="805"/>
      <c r="CF112" s="866">
        <v>126</v>
      </c>
      <c r="CG112" s="867"/>
      <c r="CH112" s="867"/>
      <c r="CI112" s="867"/>
      <c r="CJ112" s="867"/>
      <c r="CK112" s="922"/>
      <c r="CL112" s="809"/>
      <c r="CM112" s="812" t="s">
        <v>420</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v>160448</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c r="A113" s="909"/>
      <c r="B113" s="910"/>
      <c r="C113" s="738" t="s">
        <v>421</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2731163</v>
      </c>
      <c r="AB113" s="914"/>
      <c r="AC113" s="914"/>
      <c r="AD113" s="914"/>
      <c r="AE113" s="915"/>
      <c r="AF113" s="916">
        <v>2767000</v>
      </c>
      <c r="AG113" s="914"/>
      <c r="AH113" s="914"/>
      <c r="AI113" s="914"/>
      <c r="AJ113" s="915"/>
      <c r="AK113" s="916">
        <v>2576328</v>
      </c>
      <c r="AL113" s="914"/>
      <c r="AM113" s="914"/>
      <c r="AN113" s="914"/>
      <c r="AO113" s="915"/>
      <c r="AP113" s="917">
        <v>8.9</v>
      </c>
      <c r="AQ113" s="918"/>
      <c r="AR113" s="918"/>
      <c r="AS113" s="918"/>
      <c r="AT113" s="919"/>
      <c r="AU113" s="927"/>
      <c r="AV113" s="928"/>
      <c r="AW113" s="928"/>
      <c r="AX113" s="928"/>
      <c r="AY113" s="928"/>
      <c r="AZ113" s="803" t="s">
        <v>422</v>
      </c>
      <c r="BA113" s="738"/>
      <c r="BB113" s="738"/>
      <c r="BC113" s="738"/>
      <c r="BD113" s="738"/>
      <c r="BE113" s="738"/>
      <c r="BF113" s="738"/>
      <c r="BG113" s="738"/>
      <c r="BH113" s="738"/>
      <c r="BI113" s="738"/>
      <c r="BJ113" s="738"/>
      <c r="BK113" s="738"/>
      <c r="BL113" s="738"/>
      <c r="BM113" s="738"/>
      <c r="BN113" s="738"/>
      <c r="BO113" s="738"/>
      <c r="BP113" s="739"/>
      <c r="BQ113" s="804">
        <v>147791</v>
      </c>
      <c r="BR113" s="805"/>
      <c r="BS113" s="805"/>
      <c r="BT113" s="805"/>
      <c r="BU113" s="805"/>
      <c r="BV113" s="805">
        <v>846556</v>
      </c>
      <c r="BW113" s="805"/>
      <c r="BX113" s="805"/>
      <c r="BY113" s="805"/>
      <c r="BZ113" s="805"/>
      <c r="CA113" s="805">
        <v>844344</v>
      </c>
      <c r="CB113" s="805"/>
      <c r="CC113" s="805"/>
      <c r="CD113" s="805"/>
      <c r="CE113" s="805"/>
      <c r="CF113" s="866">
        <v>2.9</v>
      </c>
      <c r="CG113" s="867"/>
      <c r="CH113" s="867"/>
      <c r="CI113" s="867"/>
      <c r="CJ113" s="867"/>
      <c r="CK113" s="922"/>
      <c r="CL113" s="809"/>
      <c r="CM113" s="812" t="s">
        <v>423</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c r="A114" s="909"/>
      <c r="B114" s="910"/>
      <c r="C114" s="738" t="s">
        <v>424</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32299</v>
      </c>
      <c r="AB114" s="768"/>
      <c r="AC114" s="768"/>
      <c r="AD114" s="768"/>
      <c r="AE114" s="769"/>
      <c r="AF114" s="770">
        <v>37775</v>
      </c>
      <c r="AG114" s="768"/>
      <c r="AH114" s="768"/>
      <c r="AI114" s="768"/>
      <c r="AJ114" s="769"/>
      <c r="AK114" s="770">
        <v>101210</v>
      </c>
      <c r="AL114" s="768"/>
      <c r="AM114" s="768"/>
      <c r="AN114" s="768"/>
      <c r="AO114" s="769"/>
      <c r="AP114" s="815">
        <v>0.4</v>
      </c>
      <c r="AQ114" s="816"/>
      <c r="AR114" s="816"/>
      <c r="AS114" s="816"/>
      <c r="AT114" s="817"/>
      <c r="AU114" s="927"/>
      <c r="AV114" s="928"/>
      <c r="AW114" s="928"/>
      <c r="AX114" s="928"/>
      <c r="AY114" s="928"/>
      <c r="AZ114" s="803" t="s">
        <v>425</v>
      </c>
      <c r="BA114" s="738"/>
      <c r="BB114" s="738"/>
      <c r="BC114" s="738"/>
      <c r="BD114" s="738"/>
      <c r="BE114" s="738"/>
      <c r="BF114" s="738"/>
      <c r="BG114" s="738"/>
      <c r="BH114" s="738"/>
      <c r="BI114" s="738"/>
      <c r="BJ114" s="738"/>
      <c r="BK114" s="738"/>
      <c r="BL114" s="738"/>
      <c r="BM114" s="738"/>
      <c r="BN114" s="738"/>
      <c r="BO114" s="738"/>
      <c r="BP114" s="739"/>
      <c r="BQ114" s="804">
        <v>7190180</v>
      </c>
      <c r="BR114" s="805"/>
      <c r="BS114" s="805"/>
      <c r="BT114" s="805"/>
      <c r="BU114" s="805"/>
      <c r="BV114" s="805">
        <v>6532157</v>
      </c>
      <c r="BW114" s="805"/>
      <c r="BX114" s="805"/>
      <c r="BY114" s="805"/>
      <c r="BZ114" s="805"/>
      <c r="CA114" s="805">
        <v>6490612</v>
      </c>
      <c r="CB114" s="805"/>
      <c r="CC114" s="805"/>
      <c r="CD114" s="805"/>
      <c r="CE114" s="805"/>
      <c r="CF114" s="866">
        <v>22.5</v>
      </c>
      <c r="CG114" s="867"/>
      <c r="CH114" s="867"/>
      <c r="CI114" s="867"/>
      <c r="CJ114" s="867"/>
      <c r="CK114" s="922"/>
      <c r="CL114" s="809"/>
      <c r="CM114" s="812" t="s">
        <v>426</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c r="A115" s="909"/>
      <c r="B115" s="910"/>
      <c r="C115" s="738" t="s">
        <v>427</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404634</v>
      </c>
      <c r="AB115" s="914"/>
      <c r="AC115" s="914"/>
      <c r="AD115" s="914"/>
      <c r="AE115" s="915"/>
      <c r="AF115" s="916">
        <v>397824</v>
      </c>
      <c r="AG115" s="914"/>
      <c r="AH115" s="914"/>
      <c r="AI115" s="914"/>
      <c r="AJ115" s="915"/>
      <c r="AK115" s="916">
        <v>214949</v>
      </c>
      <c r="AL115" s="914"/>
      <c r="AM115" s="914"/>
      <c r="AN115" s="914"/>
      <c r="AO115" s="915"/>
      <c r="AP115" s="917">
        <v>0.7</v>
      </c>
      <c r="AQ115" s="918"/>
      <c r="AR115" s="918"/>
      <c r="AS115" s="918"/>
      <c r="AT115" s="919"/>
      <c r="AU115" s="927"/>
      <c r="AV115" s="928"/>
      <c r="AW115" s="928"/>
      <c r="AX115" s="928"/>
      <c r="AY115" s="928"/>
      <c r="AZ115" s="803" t="s">
        <v>428</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t="s">
        <v>112</v>
      </c>
      <c r="BW115" s="805"/>
      <c r="BX115" s="805"/>
      <c r="BY115" s="805"/>
      <c r="BZ115" s="805"/>
      <c r="CA115" s="805" t="s">
        <v>112</v>
      </c>
      <c r="CB115" s="805"/>
      <c r="CC115" s="805"/>
      <c r="CD115" s="805"/>
      <c r="CE115" s="805"/>
      <c r="CF115" s="866" t="s">
        <v>112</v>
      </c>
      <c r="CG115" s="867"/>
      <c r="CH115" s="867"/>
      <c r="CI115" s="867"/>
      <c r="CJ115" s="867"/>
      <c r="CK115" s="922"/>
      <c r="CL115" s="809"/>
      <c r="CM115" s="803" t="s">
        <v>429</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c r="A116" s="911"/>
      <c r="B116" s="912"/>
      <c r="C116" s="871" t="s">
        <v>430</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46</v>
      </c>
      <c r="AB116" s="768"/>
      <c r="AC116" s="768"/>
      <c r="AD116" s="768"/>
      <c r="AE116" s="769"/>
      <c r="AF116" s="770">
        <v>251</v>
      </c>
      <c r="AG116" s="768"/>
      <c r="AH116" s="768"/>
      <c r="AI116" s="768"/>
      <c r="AJ116" s="769"/>
      <c r="AK116" s="770">
        <v>1589</v>
      </c>
      <c r="AL116" s="768"/>
      <c r="AM116" s="768"/>
      <c r="AN116" s="768"/>
      <c r="AO116" s="769"/>
      <c r="AP116" s="815">
        <v>0</v>
      </c>
      <c r="AQ116" s="816"/>
      <c r="AR116" s="816"/>
      <c r="AS116" s="816"/>
      <c r="AT116" s="817"/>
      <c r="AU116" s="927"/>
      <c r="AV116" s="928"/>
      <c r="AW116" s="928"/>
      <c r="AX116" s="928"/>
      <c r="AY116" s="928"/>
      <c r="AZ116" s="854" t="s">
        <v>431</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432</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297650</v>
      </c>
      <c r="DH116" s="768"/>
      <c r="DI116" s="768"/>
      <c r="DJ116" s="768"/>
      <c r="DK116" s="769"/>
      <c r="DL116" s="770">
        <v>241437</v>
      </c>
      <c r="DM116" s="768"/>
      <c r="DN116" s="768"/>
      <c r="DO116" s="768"/>
      <c r="DP116" s="769"/>
      <c r="DQ116" s="770">
        <v>185224</v>
      </c>
      <c r="DR116" s="768"/>
      <c r="DS116" s="768"/>
      <c r="DT116" s="768"/>
      <c r="DU116" s="769"/>
      <c r="DV116" s="815">
        <v>0.6</v>
      </c>
      <c r="DW116" s="816"/>
      <c r="DX116" s="816"/>
      <c r="DY116" s="816"/>
      <c r="DZ116" s="817"/>
    </row>
    <row r="117" spans="1:130" s="199" customFormat="1" ht="26.25" customHeight="1">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433</v>
      </c>
      <c r="Z117" s="894"/>
      <c r="AA117" s="899">
        <v>11486062</v>
      </c>
      <c r="AB117" s="900"/>
      <c r="AC117" s="900"/>
      <c r="AD117" s="900"/>
      <c r="AE117" s="901"/>
      <c r="AF117" s="902">
        <v>11324487</v>
      </c>
      <c r="AG117" s="900"/>
      <c r="AH117" s="900"/>
      <c r="AI117" s="900"/>
      <c r="AJ117" s="901"/>
      <c r="AK117" s="902">
        <v>11354733</v>
      </c>
      <c r="AL117" s="900"/>
      <c r="AM117" s="900"/>
      <c r="AN117" s="900"/>
      <c r="AO117" s="901"/>
      <c r="AP117" s="903"/>
      <c r="AQ117" s="904"/>
      <c r="AR117" s="904"/>
      <c r="AS117" s="904"/>
      <c r="AT117" s="905"/>
      <c r="AU117" s="927"/>
      <c r="AV117" s="928"/>
      <c r="AW117" s="928"/>
      <c r="AX117" s="928"/>
      <c r="AY117" s="928"/>
      <c r="AZ117" s="854" t="s">
        <v>434</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435</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c r="A118" s="892" t="s">
        <v>409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407</v>
      </c>
      <c r="AB118" s="893"/>
      <c r="AC118" s="893"/>
      <c r="AD118" s="893"/>
      <c r="AE118" s="894"/>
      <c r="AF118" s="895" t="s">
        <v>286</v>
      </c>
      <c r="AG118" s="893"/>
      <c r="AH118" s="893"/>
      <c r="AI118" s="893"/>
      <c r="AJ118" s="894"/>
      <c r="AK118" s="895" t="s">
        <v>285</v>
      </c>
      <c r="AL118" s="893"/>
      <c r="AM118" s="893"/>
      <c r="AN118" s="893"/>
      <c r="AO118" s="894"/>
      <c r="AP118" s="896" t="s">
        <v>408</v>
      </c>
      <c r="AQ118" s="897"/>
      <c r="AR118" s="897"/>
      <c r="AS118" s="897"/>
      <c r="AT118" s="898"/>
      <c r="AU118" s="927"/>
      <c r="AV118" s="928"/>
      <c r="AW118" s="928"/>
      <c r="AX118" s="928"/>
      <c r="AY118" s="928"/>
      <c r="AZ118" s="870" t="s">
        <v>436</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437</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c r="A119" s="806" t="s">
        <v>412</v>
      </c>
      <c r="B119" s="807"/>
      <c r="C119" s="882" t="s">
        <v>413</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438</v>
      </c>
      <c r="BP119" s="869"/>
      <c r="BQ119" s="873">
        <v>128971153</v>
      </c>
      <c r="BR119" s="836"/>
      <c r="BS119" s="836"/>
      <c r="BT119" s="836"/>
      <c r="BU119" s="836"/>
      <c r="BV119" s="836">
        <v>126031607</v>
      </c>
      <c r="BW119" s="836"/>
      <c r="BX119" s="836"/>
      <c r="BY119" s="836"/>
      <c r="BZ119" s="836"/>
      <c r="CA119" s="836">
        <v>121790212</v>
      </c>
      <c r="CB119" s="836"/>
      <c r="CC119" s="836"/>
      <c r="CD119" s="836"/>
      <c r="CE119" s="836"/>
      <c r="CF119" s="734"/>
      <c r="CG119" s="735"/>
      <c r="CH119" s="735"/>
      <c r="CI119" s="735"/>
      <c r="CJ119" s="825"/>
      <c r="CK119" s="923"/>
      <c r="CL119" s="811"/>
      <c r="CM119" s="829" t="s">
        <v>439</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239304</v>
      </c>
      <c r="DH119" s="751"/>
      <c r="DI119" s="751"/>
      <c r="DJ119" s="751"/>
      <c r="DK119" s="752"/>
      <c r="DL119" s="753">
        <v>169538</v>
      </c>
      <c r="DM119" s="751"/>
      <c r="DN119" s="751"/>
      <c r="DO119" s="751"/>
      <c r="DP119" s="752"/>
      <c r="DQ119" s="753">
        <v>102584</v>
      </c>
      <c r="DR119" s="751"/>
      <c r="DS119" s="751"/>
      <c r="DT119" s="751"/>
      <c r="DU119" s="752"/>
      <c r="DV119" s="839">
        <v>0.4</v>
      </c>
      <c r="DW119" s="840"/>
      <c r="DX119" s="840"/>
      <c r="DY119" s="840"/>
      <c r="DZ119" s="841"/>
    </row>
    <row r="120" spans="1:130" s="199" customFormat="1" ht="26.25" customHeight="1">
      <c r="A120" s="808"/>
      <c r="B120" s="809"/>
      <c r="C120" s="812" t="s">
        <v>416</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440</v>
      </c>
      <c r="AV120" s="875"/>
      <c r="AW120" s="875"/>
      <c r="AX120" s="875"/>
      <c r="AY120" s="876"/>
      <c r="AZ120" s="851" t="s">
        <v>441</v>
      </c>
      <c r="BA120" s="796"/>
      <c r="BB120" s="796"/>
      <c r="BC120" s="796"/>
      <c r="BD120" s="796"/>
      <c r="BE120" s="796"/>
      <c r="BF120" s="796"/>
      <c r="BG120" s="796"/>
      <c r="BH120" s="796"/>
      <c r="BI120" s="796"/>
      <c r="BJ120" s="796"/>
      <c r="BK120" s="796"/>
      <c r="BL120" s="796"/>
      <c r="BM120" s="796"/>
      <c r="BN120" s="796"/>
      <c r="BO120" s="796"/>
      <c r="BP120" s="797"/>
      <c r="BQ120" s="852">
        <v>13836002</v>
      </c>
      <c r="BR120" s="833"/>
      <c r="BS120" s="833"/>
      <c r="BT120" s="833"/>
      <c r="BU120" s="833"/>
      <c r="BV120" s="833">
        <v>16071102</v>
      </c>
      <c r="BW120" s="833"/>
      <c r="BX120" s="833"/>
      <c r="BY120" s="833"/>
      <c r="BZ120" s="833"/>
      <c r="CA120" s="833">
        <v>16412843</v>
      </c>
      <c r="CB120" s="833"/>
      <c r="CC120" s="833"/>
      <c r="CD120" s="833"/>
      <c r="CE120" s="833"/>
      <c r="CF120" s="857">
        <v>57</v>
      </c>
      <c r="CG120" s="858"/>
      <c r="CH120" s="858"/>
      <c r="CI120" s="858"/>
      <c r="CJ120" s="858"/>
      <c r="CK120" s="859" t="s">
        <v>442</v>
      </c>
      <c r="CL120" s="843"/>
      <c r="CM120" s="843"/>
      <c r="CN120" s="843"/>
      <c r="CO120" s="844"/>
      <c r="CP120" s="863" t="s">
        <v>390</v>
      </c>
      <c r="CQ120" s="864"/>
      <c r="CR120" s="864"/>
      <c r="CS120" s="864"/>
      <c r="CT120" s="864"/>
      <c r="CU120" s="864"/>
      <c r="CV120" s="864"/>
      <c r="CW120" s="864"/>
      <c r="CX120" s="864"/>
      <c r="CY120" s="864"/>
      <c r="CZ120" s="864"/>
      <c r="DA120" s="864"/>
      <c r="DB120" s="864"/>
      <c r="DC120" s="864"/>
      <c r="DD120" s="864"/>
      <c r="DE120" s="864"/>
      <c r="DF120" s="865"/>
      <c r="DG120" s="852">
        <v>18380582</v>
      </c>
      <c r="DH120" s="833"/>
      <c r="DI120" s="833"/>
      <c r="DJ120" s="833"/>
      <c r="DK120" s="833"/>
      <c r="DL120" s="833">
        <v>18140574</v>
      </c>
      <c r="DM120" s="833"/>
      <c r="DN120" s="833"/>
      <c r="DO120" s="833"/>
      <c r="DP120" s="833"/>
      <c r="DQ120" s="833">
        <v>17698949</v>
      </c>
      <c r="DR120" s="833"/>
      <c r="DS120" s="833"/>
      <c r="DT120" s="833"/>
      <c r="DU120" s="833"/>
      <c r="DV120" s="834">
        <v>61.5</v>
      </c>
      <c r="DW120" s="834"/>
      <c r="DX120" s="834"/>
      <c r="DY120" s="834"/>
      <c r="DZ120" s="835"/>
    </row>
    <row r="121" spans="1:130" s="199" customFormat="1" ht="26.25" customHeight="1">
      <c r="A121" s="808"/>
      <c r="B121" s="809"/>
      <c r="C121" s="854" t="s">
        <v>443</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v>168471</v>
      </c>
      <c r="AB121" s="768"/>
      <c r="AC121" s="768"/>
      <c r="AD121" s="768"/>
      <c r="AE121" s="769"/>
      <c r="AF121" s="770">
        <v>168471</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444</v>
      </c>
      <c r="BA121" s="738"/>
      <c r="BB121" s="738"/>
      <c r="BC121" s="738"/>
      <c r="BD121" s="738"/>
      <c r="BE121" s="738"/>
      <c r="BF121" s="738"/>
      <c r="BG121" s="738"/>
      <c r="BH121" s="738"/>
      <c r="BI121" s="738"/>
      <c r="BJ121" s="738"/>
      <c r="BK121" s="738"/>
      <c r="BL121" s="738"/>
      <c r="BM121" s="738"/>
      <c r="BN121" s="738"/>
      <c r="BO121" s="738"/>
      <c r="BP121" s="739"/>
      <c r="BQ121" s="804">
        <v>323346</v>
      </c>
      <c r="BR121" s="805"/>
      <c r="BS121" s="805"/>
      <c r="BT121" s="805"/>
      <c r="BU121" s="805"/>
      <c r="BV121" s="805">
        <v>309094</v>
      </c>
      <c r="BW121" s="805"/>
      <c r="BX121" s="805"/>
      <c r="BY121" s="805"/>
      <c r="BZ121" s="805"/>
      <c r="CA121" s="805">
        <v>410002</v>
      </c>
      <c r="CB121" s="805"/>
      <c r="CC121" s="805"/>
      <c r="CD121" s="805"/>
      <c r="CE121" s="805"/>
      <c r="CF121" s="866">
        <v>1.4</v>
      </c>
      <c r="CG121" s="867"/>
      <c r="CH121" s="867"/>
      <c r="CI121" s="867"/>
      <c r="CJ121" s="867"/>
      <c r="CK121" s="860"/>
      <c r="CL121" s="846"/>
      <c r="CM121" s="846"/>
      <c r="CN121" s="846"/>
      <c r="CO121" s="847"/>
      <c r="CP121" s="826" t="s">
        <v>391</v>
      </c>
      <c r="CQ121" s="827"/>
      <c r="CR121" s="827"/>
      <c r="CS121" s="827"/>
      <c r="CT121" s="827"/>
      <c r="CU121" s="827"/>
      <c r="CV121" s="827"/>
      <c r="CW121" s="827"/>
      <c r="CX121" s="827"/>
      <c r="CY121" s="827"/>
      <c r="CZ121" s="827"/>
      <c r="DA121" s="827"/>
      <c r="DB121" s="827"/>
      <c r="DC121" s="827"/>
      <c r="DD121" s="827"/>
      <c r="DE121" s="827"/>
      <c r="DF121" s="828"/>
      <c r="DG121" s="804">
        <v>12918005</v>
      </c>
      <c r="DH121" s="805"/>
      <c r="DI121" s="805"/>
      <c r="DJ121" s="805"/>
      <c r="DK121" s="805"/>
      <c r="DL121" s="805">
        <v>12505319</v>
      </c>
      <c r="DM121" s="805"/>
      <c r="DN121" s="805"/>
      <c r="DO121" s="805"/>
      <c r="DP121" s="805"/>
      <c r="DQ121" s="805">
        <v>12339018</v>
      </c>
      <c r="DR121" s="805"/>
      <c r="DS121" s="805"/>
      <c r="DT121" s="805"/>
      <c r="DU121" s="805"/>
      <c r="DV121" s="782">
        <v>42.8</v>
      </c>
      <c r="DW121" s="782"/>
      <c r="DX121" s="782"/>
      <c r="DY121" s="782"/>
      <c r="DZ121" s="783"/>
    </row>
    <row r="122" spans="1:130" s="199" customFormat="1" ht="26.25" customHeight="1">
      <c r="A122" s="808"/>
      <c r="B122" s="809"/>
      <c r="C122" s="812" t="s">
        <v>426</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445</v>
      </c>
      <c r="BA122" s="871"/>
      <c r="BB122" s="871"/>
      <c r="BC122" s="871"/>
      <c r="BD122" s="871"/>
      <c r="BE122" s="871"/>
      <c r="BF122" s="871"/>
      <c r="BG122" s="871"/>
      <c r="BH122" s="871"/>
      <c r="BI122" s="871"/>
      <c r="BJ122" s="871"/>
      <c r="BK122" s="871"/>
      <c r="BL122" s="871"/>
      <c r="BM122" s="871"/>
      <c r="BN122" s="871"/>
      <c r="BO122" s="871"/>
      <c r="BP122" s="872"/>
      <c r="BQ122" s="873">
        <v>75082499</v>
      </c>
      <c r="BR122" s="836"/>
      <c r="BS122" s="836"/>
      <c r="BT122" s="836"/>
      <c r="BU122" s="836"/>
      <c r="BV122" s="836">
        <v>73702692</v>
      </c>
      <c r="BW122" s="836"/>
      <c r="BX122" s="836"/>
      <c r="BY122" s="836"/>
      <c r="BZ122" s="836"/>
      <c r="CA122" s="836">
        <v>72876605</v>
      </c>
      <c r="CB122" s="836"/>
      <c r="CC122" s="836"/>
      <c r="CD122" s="836"/>
      <c r="CE122" s="836"/>
      <c r="CF122" s="837">
        <v>253.1</v>
      </c>
      <c r="CG122" s="838"/>
      <c r="CH122" s="838"/>
      <c r="CI122" s="838"/>
      <c r="CJ122" s="838"/>
      <c r="CK122" s="860"/>
      <c r="CL122" s="846"/>
      <c r="CM122" s="846"/>
      <c r="CN122" s="846"/>
      <c r="CO122" s="847"/>
      <c r="CP122" s="826" t="s">
        <v>384</v>
      </c>
      <c r="CQ122" s="827"/>
      <c r="CR122" s="827"/>
      <c r="CS122" s="827"/>
      <c r="CT122" s="827"/>
      <c r="CU122" s="827"/>
      <c r="CV122" s="827"/>
      <c r="CW122" s="827"/>
      <c r="CX122" s="827"/>
      <c r="CY122" s="827"/>
      <c r="CZ122" s="827"/>
      <c r="DA122" s="827"/>
      <c r="DB122" s="827"/>
      <c r="DC122" s="827"/>
      <c r="DD122" s="827"/>
      <c r="DE122" s="827"/>
      <c r="DF122" s="828"/>
      <c r="DG122" s="804">
        <v>466580</v>
      </c>
      <c r="DH122" s="805"/>
      <c r="DI122" s="805"/>
      <c r="DJ122" s="805"/>
      <c r="DK122" s="805"/>
      <c r="DL122" s="805">
        <v>1017785</v>
      </c>
      <c r="DM122" s="805"/>
      <c r="DN122" s="805"/>
      <c r="DO122" s="805"/>
      <c r="DP122" s="805"/>
      <c r="DQ122" s="805">
        <v>3173402</v>
      </c>
      <c r="DR122" s="805"/>
      <c r="DS122" s="805"/>
      <c r="DT122" s="805"/>
      <c r="DU122" s="805"/>
      <c r="DV122" s="782">
        <v>11</v>
      </c>
      <c r="DW122" s="782"/>
      <c r="DX122" s="782"/>
      <c r="DY122" s="782"/>
      <c r="DZ122" s="783"/>
    </row>
    <row r="123" spans="1:130" s="199" customFormat="1" ht="26.25" customHeight="1">
      <c r="A123" s="808"/>
      <c r="B123" s="809"/>
      <c r="C123" s="812" t="s">
        <v>432</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60292</v>
      </c>
      <c r="AB123" s="768"/>
      <c r="AC123" s="768"/>
      <c r="AD123" s="768"/>
      <c r="AE123" s="769"/>
      <c r="AF123" s="770">
        <v>59624</v>
      </c>
      <c r="AG123" s="768"/>
      <c r="AH123" s="768"/>
      <c r="AI123" s="768"/>
      <c r="AJ123" s="769"/>
      <c r="AK123" s="770">
        <v>58955</v>
      </c>
      <c r="AL123" s="768"/>
      <c r="AM123" s="768"/>
      <c r="AN123" s="768"/>
      <c r="AO123" s="769"/>
      <c r="AP123" s="815">
        <v>0.2</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446</v>
      </c>
      <c r="BP123" s="869"/>
      <c r="BQ123" s="823">
        <v>89241847</v>
      </c>
      <c r="BR123" s="824"/>
      <c r="BS123" s="824"/>
      <c r="BT123" s="824"/>
      <c r="BU123" s="824"/>
      <c r="BV123" s="824">
        <v>90082888</v>
      </c>
      <c r="BW123" s="824"/>
      <c r="BX123" s="824"/>
      <c r="BY123" s="824"/>
      <c r="BZ123" s="824"/>
      <c r="CA123" s="824">
        <v>89699450</v>
      </c>
      <c r="CB123" s="824"/>
      <c r="CC123" s="824"/>
      <c r="CD123" s="824"/>
      <c r="CE123" s="824"/>
      <c r="CF123" s="734"/>
      <c r="CG123" s="735"/>
      <c r="CH123" s="735"/>
      <c r="CI123" s="735"/>
      <c r="CJ123" s="825"/>
      <c r="CK123" s="860"/>
      <c r="CL123" s="846"/>
      <c r="CM123" s="846"/>
      <c r="CN123" s="846"/>
      <c r="CO123" s="847"/>
      <c r="CP123" s="826" t="s">
        <v>392</v>
      </c>
      <c r="CQ123" s="827"/>
      <c r="CR123" s="827"/>
      <c r="CS123" s="827"/>
      <c r="CT123" s="827"/>
      <c r="CU123" s="827"/>
      <c r="CV123" s="827"/>
      <c r="CW123" s="827"/>
      <c r="CX123" s="827"/>
      <c r="CY123" s="827"/>
      <c r="CZ123" s="827"/>
      <c r="DA123" s="827"/>
      <c r="DB123" s="827"/>
      <c r="DC123" s="827"/>
      <c r="DD123" s="827"/>
      <c r="DE123" s="827"/>
      <c r="DF123" s="828"/>
      <c r="DG123" s="767">
        <v>1137238</v>
      </c>
      <c r="DH123" s="768"/>
      <c r="DI123" s="768"/>
      <c r="DJ123" s="768"/>
      <c r="DK123" s="769"/>
      <c r="DL123" s="770">
        <v>1185645</v>
      </c>
      <c r="DM123" s="768"/>
      <c r="DN123" s="768"/>
      <c r="DO123" s="768"/>
      <c r="DP123" s="769"/>
      <c r="DQ123" s="770">
        <v>1220815</v>
      </c>
      <c r="DR123" s="768"/>
      <c r="DS123" s="768"/>
      <c r="DT123" s="768"/>
      <c r="DU123" s="769"/>
      <c r="DV123" s="815">
        <v>4.2</v>
      </c>
      <c r="DW123" s="816"/>
      <c r="DX123" s="816"/>
      <c r="DY123" s="816"/>
      <c r="DZ123" s="817"/>
    </row>
    <row r="124" spans="1:130" s="199" customFormat="1" ht="26.25" customHeight="1" thickBot="1">
      <c r="A124" s="808"/>
      <c r="B124" s="809"/>
      <c r="C124" s="812" t="s">
        <v>435</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447</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135.6</v>
      </c>
      <c r="BR124" s="822"/>
      <c r="BS124" s="822"/>
      <c r="BT124" s="822"/>
      <c r="BU124" s="822"/>
      <c r="BV124" s="822">
        <v>122</v>
      </c>
      <c r="BW124" s="822"/>
      <c r="BX124" s="822"/>
      <c r="BY124" s="822"/>
      <c r="BZ124" s="822"/>
      <c r="CA124" s="822">
        <v>111.4</v>
      </c>
      <c r="CB124" s="822"/>
      <c r="CC124" s="822"/>
      <c r="CD124" s="822"/>
      <c r="CE124" s="822"/>
      <c r="CF124" s="712"/>
      <c r="CG124" s="713"/>
      <c r="CH124" s="713"/>
      <c r="CI124" s="713"/>
      <c r="CJ124" s="853"/>
      <c r="CK124" s="861"/>
      <c r="CL124" s="861"/>
      <c r="CM124" s="861"/>
      <c r="CN124" s="861"/>
      <c r="CO124" s="862"/>
      <c r="CP124" s="826" t="s">
        <v>448</v>
      </c>
      <c r="CQ124" s="827"/>
      <c r="CR124" s="827"/>
      <c r="CS124" s="827"/>
      <c r="CT124" s="827"/>
      <c r="CU124" s="827"/>
      <c r="CV124" s="827"/>
      <c r="CW124" s="827"/>
      <c r="CX124" s="827"/>
      <c r="CY124" s="827"/>
      <c r="CZ124" s="827"/>
      <c r="DA124" s="827"/>
      <c r="DB124" s="827"/>
      <c r="DC124" s="827"/>
      <c r="DD124" s="827"/>
      <c r="DE124" s="827"/>
      <c r="DF124" s="828"/>
      <c r="DG124" s="750">
        <v>7520338</v>
      </c>
      <c r="DH124" s="751"/>
      <c r="DI124" s="751"/>
      <c r="DJ124" s="751"/>
      <c r="DK124" s="752"/>
      <c r="DL124" s="753">
        <v>5833022</v>
      </c>
      <c r="DM124" s="751"/>
      <c r="DN124" s="751"/>
      <c r="DO124" s="751"/>
      <c r="DP124" s="752"/>
      <c r="DQ124" s="753">
        <v>1847455</v>
      </c>
      <c r="DR124" s="751"/>
      <c r="DS124" s="751"/>
      <c r="DT124" s="751"/>
      <c r="DU124" s="752"/>
      <c r="DV124" s="839">
        <v>6.4</v>
      </c>
      <c r="DW124" s="840"/>
      <c r="DX124" s="840"/>
      <c r="DY124" s="840"/>
      <c r="DZ124" s="841"/>
    </row>
    <row r="125" spans="1:130" s="199" customFormat="1" ht="26.25" customHeight="1">
      <c r="A125" s="808"/>
      <c r="B125" s="809"/>
      <c r="C125" s="812" t="s">
        <v>437</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449</v>
      </c>
      <c r="CL125" s="843"/>
      <c r="CM125" s="843"/>
      <c r="CN125" s="843"/>
      <c r="CO125" s="844"/>
      <c r="CP125" s="851" t="s">
        <v>450</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c r="A126" s="808"/>
      <c r="B126" s="809"/>
      <c r="C126" s="812" t="s">
        <v>439</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70394</v>
      </c>
      <c r="AB126" s="768"/>
      <c r="AC126" s="768"/>
      <c r="AD126" s="768"/>
      <c r="AE126" s="769"/>
      <c r="AF126" s="770">
        <v>69023</v>
      </c>
      <c r="AG126" s="768"/>
      <c r="AH126" s="768"/>
      <c r="AI126" s="768"/>
      <c r="AJ126" s="769"/>
      <c r="AK126" s="770">
        <v>68292</v>
      </c>
      <c r="AL126" s="768"/>
      <c r="AM126" s="768"/>
      <c r="AN126" s="768"/>
      <c r="AO126" s="769"/>
      <c r="AP126" s="815">
        <v>0.2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451</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c r="A127" s="810"/>
      <c r="B127" s="811"/>
      <c r="C127" s="829" t="s">
        <v>452</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105477</v>
      </c>
      <c r="AB127" s="768"/>
      <c r="AC127" s="768"/>
      <c r="AD127" s="768"/>
      <c r="AE127" s="769"/>
      <c r="AF127" s="770">
        <v>100706</v>
      </c>
      <c r="AG127" s="768"/>
      <c r="AH127" s="768"/>
      <c r="AI127" s="768"/>
      <c r="AJ127" s="769"/>
      <c r="AK127" s="770">
        <v>87702</v>
      </c>
      <c r="AL127" s="768"/>
      <c r="AM127" s="768"/>
      <c r="AN127" s="768"/>
      <c r="AO127" s="769"/>
      <c r="AP127" s="815">
        <v>0.3</v>
      </c>
      <c r="AQ127" s="816"/>
      <c r="AR127" s="816"/>
      <c r="AS127" s="816"/>
      <c r="AT127" s="817"/>
      <c r="AU127" s="235"/>
      <c r="AV127" s="235"/>
      <c r="AW127" s="235"/>
      <c r="AX127" s="832" t="s">
        <v>453</v>
      </c>
      <c r="AY127" s="800"/>
      <c r="AZ127" s="800"/>
      <c r="BA127" s="800"/>
      <c r="BB127" s="800"/>
      <c r="BC127" s="800"/>
      <c r="BD127" s="800"/>
      <c r="BE127" s="801"/>
      <c r="BF127" s="799" t="s">
        <v>454</v>
      </c>
      <c r="BG127" s="800"/>
      <c r="BH127" s="800"/>
      <c r="BI127" s="800"/>
      <c r="BJ127" s="800"/>
      <c r="BK127" s="800"/>
      <c r="BL127" s="801"/>
      <c r="BM127" s="799" t="s">
        <v>455</v>
      </c>
      <c r="BN127" s="800"/>
      <c r="BO127" s="800"/>
      <c r="BP127" s="800"/>
      <c r="BQ127" s="800"/>
      <c r="BR127" s="800"/>
      <c r="BS127" s="801"/>
      <c r="BT127" s="799" t="s">
        <v>456</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457</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c r="A128" s="784" t="s">
        <v>458</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459</v>
      </c>
      <c r="X128" s="786"/>
      <c r="Y128" s="786"/>
      <c r="Z128" s="787"/>
      <c r="AA128" s="788">
        <v>91670</v>
      </c>
      <c r="AB128" s="789"/>
      <c r="AC128" s="789"/>
      <c r="AD128" s="789"/>
      <c r="AE128" s="790"/>
      <c r="AF128" s="791">
        <v>78796</v>
      </c>
      <c r="AG128" s="789"/>
      <c r="AH128" s="789"/>
      <c r="AI128" s="789"/>
      <c r="AJ128" s="790"/>
      <c r="AK128" s="791">
        <v>73576</v>
      </c>
      <c r="AL128" s="789"/>
      <c r="AM128" s="789"/>
      <c r="AN128" s="789"/>
      <c r="AO128" s="790"/>
      <c r="AP128" s="792"/>
      <c r="AQ128" s="793"/>
      <c r="AR128" s="793"/>
      <c r="AS128" s="793"/>
      <c r="AT128" s="794"/>
      <c r="AU128" s="235"/>
      <c r="AV128" s="235"/>
      <c r="AW128" s="235"/>
      <c r="AX128" s="795" t="s">
        <v>460</v>
      </c>
      <c r="AY128" s="796"/>
      <c r="AZ128" s="796"/>
      <c r="BA128" s="796"/>
      <c r="BB128" s="796"/>
      <c r="BC128" s="796"/>
      <c r="BD128" s="796"/>
      <c r="BE128" s="797"/>
      <c r="BF128" s="774" t="s">
        <v>112</v>
      </c>
      <c r="BG128" s="775"/>
      <c r="BH128" s="775"/>
      <c r="BI128" s="775"/>
      <c r="BJ128" s="775"/>
      <c r="BK128" s="775"/>
      <c r="BL128" s="798"/>
      <c r="BM128" s="774">
        <v>11.59</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461</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462</v>
      </c>
      <c r="X129" s="765"/>
      <c r="Y129" s="765"/>
      <c r="Z129" s="766"/>
      <c r="AA129" s="767">
        <v>35894891</v>
      </c>
      <c r="AB129" s="768"/>
      <c r="AC129" s="768"/>
      <c r="AD129" s="768"/>
      <c r="AE129" s="769"/>
      <c r="AF129" s="770">
        <v>36065118</v>
      </c>
      <c r="AG129" s="768"/>
      <c r="AH129" s="768"/>
      <c r="AI129" s="768"/>
      <c r="AJ129" s="769"/>
      <c r="AK129" s="770">
        <v>35557063</v>
      </c>
      <c r="AL129" s="768"/>
      <c r="AM129" s="768"/>
      <c r="AN129" s="768"/>
      <c r="AO129" s="769"/>
      <c r="AP129" s="771"/>
      <c r="AQ129" s="772"/>
      <c r="AR129" s="772"/>
      <c r="AS129" s="772"/>
      <c r="AT129" s="773"/>
      <c r="AU129" s="237"/>
      <c r="AV129" s="237"/>
      <c r="AW129" s="237"/>
      <c r="AX129" s="737" t="s">
        <v>463</v>
      </c>
      <c r="AY129" s="738"/>
      <c r="AZ129" s="738"/>
      <c r="BA129" s="738"/>
      <c r="BB129" s="738"/>
      <c r="BC129" s="738"/>
      <c r="BD129" s="738"/>
      <c r="BE129" s="739"/>
      <c r="BF129" s="757" t="s">
        <v>112</v>
      </c>
      <c r="BG129" s="758"/>
      <c r="BH129" s="758"/>
      <c r="BI129" s="758"/>
      <c r="BJ129" s="758"/>
      <c r="BK129" s="758"/>
      <c r="BL129" s="759"/>
      <c r="BM129" s="757">
        <v>16.59</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464</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465</v>
      </c>
      <c r="X130" s="765"/>
      <c r="Y130" s="765"/>
      <c r="Z130" s="766"/>
      <c r="AA130" s="767">
        <v>6602863</v>
      </c>
      <c r="AB130" s="768"/>
      <c r="AC130" s="768"/>
      <c r="AD130" s="768"/>
      <c r="AE130" s="769"/>
      <c r="AF130" s="770">
        <v>6501972</v>
      </c>
      <c r="AG130" s="768"/>
      <c r="AH130" s="768"/>
      <c r="AI130" s="768"/>
      <c r="AJ130" s="769"/>
      <c r="AK130" s="770">
        <v>6759875</v>
      </c>
      <c r="AL130" s="768"/>
      <c r="AM130" s="768"/>
      <c r="AN130" s="768"/>
      <c r="AO130" s="769"/>
      <c r="AP130" s="771"/>
      <c r="AQ130" s="772"/>
      <c r="AR130" s="772"/>
      <c r="AS130" s="772"/>
      <c r="AT130" s="773"/>
      <c r="AU130" s="237"/>
      <c r="AV130" s="237"/>
      <c r="AW130" s="237"/>
      <c r="AX130" s="737" t="s">
        <v>466</v>
      </c>
      <c r="AY130" s="738"/>
      <c r="AZ130" s="738"/>
      <c r="BA130" s="738"/>
      <c r="BB130" s="738"/>
      <c r="BC130" s="738"/>
      <c r="BD130" s="738"/>
      <c r="BE130" s="739"/>
      <c r="BF130" s="740">
        <v>16</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467</v>
      </c>
      <c r="X131" s="748"/>
      <c r="Y131" s="748"/>
      <c r="Z131" s="749"/>
      <c r="AA131" s="750">
        <v>29292028</v>
      </c>
      <c r="AB131" s="751"/>
      <c r="AC131" s="751"/>
      <c r="AD131" s="751"/>
      <c r="AE131" s="752"/>
      <c r="AF131" s="753">
        <v>29563146</v>
      </c>
      <c r="AG131" s="751"/>
      <c r="AH131" s="751"/>
      <c r="AI131" s="751"/>
      <c r="AJ131" s="752"/>
      <c r="AK131" s="753">
        <v>28797188</v>
      </c>
      <c r="AL131" s="751"/>
      <c r="AM131" s="751"/>
      <c r="AN131" s="751"/>
      <c r="AO131" s="752"/>
      <c r="AP131" s="754"/>
      <c r="AQ131" s="755"/>
      <c r="AR131" s="755"/>
      <c r="AS131" s="755"/>
      <c r="AT131" s="756"/>
      <c r="AU131" s="237"/>
      <c r="AV131" s="237"/>
      <c r="AW131" s="237"/>
      <c r="AX131" s="715" t="s">
        <v>468</v>
      </c>
      <c r="AY131" s="716"/>
      <c r="AZ131" s="716"/>
      <c r="BA131" s="716"/>
      <c r="BB131" s="716"/>
      <c r="BC131" s="716"/>
      <c r="BD131" s="716"/>
      <c r="BE131" s="717"/>
      <c r="BF131" s="718">
        <v>111.4</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469</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470</v>
      </c>
      <c r="W132" s="728"/>
      <c r="X132" s="728"/>
      <c r="Y132" s="728"/>
      <c r="Z132" s="729"/>
      <c r="AA132" s="730">
        <v>16.35779196</v>
      </c>
      <c r="AB132" s="731"/>
      <c r="AC132" s="731"/>
      <c r="AD132" s="731"/>
      <c r="AE132" s="732"/>
      <c r="AF132" s="733">
        <v>16.04605613</v>
      </c>
      <c r="AG132" s="731"/>
      <c r="AH132" s="731"/>
      <c r="AI132" s="731"/>
      <c r="AJ132" s="732"/>
      <c r="AK132" s="733">
        <v>15.70042881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471</v>
      </c>
      <c r="W133" s="707"/>
      <c r="X133" s="707"/>
      <c r="Y133" s="707"/>
      <c r="Z133" s="708"/>
      <c r="AA133" s="709">
        <v>16.7</v>
      </c>
      <c r="AB133" s="710"/>
      <c r="AC133" s="710"/>
      <c r="AD133" s="710"/>
      <c r="AE133" s="711"/>
      <c r="AF133" s="709">
        <v>16.2</v>
      </c>
      <c r="AG133" s="710"/>
      <c r="AH133" s="710"/>
      <c r="AI133" s="710"/>
      <c r="AJ133" s="711"/>
      <c r="AK133" s="709">
        <v>16</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3"/>
    </row>
    <row r="17" spans="34:36" ht="13.2">
      <c r="AJ17" s="243"/>
    </row>
    <row r="18" spans="34:36" ht="13.2"/>
    <row r="19" spans="34:36" ht="13.2"/>
    <row r="20" spans="34:36" ht="13.2">
      <c r="AI20" s="243"/>
      <c r="AJ20" s="243"/>
    </row>
    <row r="21" spans="34:36" ht="13.2">
      <c r="AJ21" s="243"/>
    </row>
    <row r="22" spans="34:36" ht="13.2"/>
    <row r="23" spans="34:36" ht="13.2">
      <c r="AI23" s="243"/>
      <c r="AJ23" s="243"/>
    </row>
    <row r="24" spans="34:36" ht="13.2">
      <c r="AJ24" s="243"/>
    </row>
    <row r="25" spans="34:36" ht="13.2">
      <c r="AJ25" s="243"/>
    </row>
    <row r="26" spans="34:36" ht="13.2">
      <c r="AI26" s="243"/>
      <c r="AJ26" s="243"/>
    </row>
    <row r="27" spans="34:36" ht="13.2"/>
    <row r="28" spans="34:36" ht="13.2">
      <c r="AI28" s="243"/>
      <c r="AJ28" s="243"/>
    </row>
    <row r="29" spans="34:36" ht="13.2">
      <c r="AJ29" s="243"/>
    </row>
    <row r="30" spans="34:36" ht="13.2"/>
    <row r="31" spans="34:36" ht="13.2">
      <c r="AH31" s="243"/>
      <c r="AI31" s="243"/>
      <c r="AJ31" s="243"/>
    </row>
    <row r="32" spans="34:36" ht="13.2"/>
    <row r="33" spans="28:36" ht="13.2">
      <c r="AI33" s="243"/>
      <c r="AJ33" s="243"/>
    </row>
    <row r="34" spans="28:36" ht="13.2">
      <c r="AF34" s="243"/>
    </row>
    <row r="35" spans="28:36" ht="13.2">
      <c r="AB35" s="243"/>
      <c r="AC35" s="243"/>
      <c r="AD35" s="243"/>
      <c r="AF35" s="243"/>
      <c r="AG35" s="243"/>
      <c r="AH35" s="243"/>
      <c r="AI35" s="243"/>
      <c r="AJ35" s="243"/>
    </row>
    <row r="36" spans="28:36" ht="13.2"/>
    <row r="37" spans="28:36" ht="13.2">
      <c r="AE37" s="243"/>
      <c r="AJ37" s="243"/>
    </row>
    <row r="38" spans="28:36" ht="13.2">
      <c r="AB38" s="243"/>
      <c r="AC38" s="243"/>
      <c r="AD38" s="243"/>
      <c r="AE38" s="243"/>
      <c r="AG38" s="243"/>
      <c r="AH38" s="243"/>
      <c r="AI38" s="243"/>
      <c r="AJ38" s="24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3"/>
      <c r="AH49" s="243"/>
      <c r="AI49" s="243"/>
      <c r="AJ49" s="24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3"/>
      <c r="AA63" s="243"/>
    </row>
    <row r="64" spans="22:36" ht="13.2">
      <c r="V64" s="243"/>
    </row>
    <row r="65" spans="15:36" ht="13.2">
      <c r="X65" s="243"/>
      <c r="Z65" s="243"/>
      <c r="AC65" s="243"/>
    </row>
    <row r="66" spans="15:36" ht="13.2">
      <c r="Q66" s="243"/>
      <c r="S66" s="243"/>
      <c r="U66" s="243"/>
      <c r="AF66" s="243"/>
    </row>
    <row r="67" spans="15:36" ht="13.2">
      <c r="O67" s="243"/>
      <c r="P67" s="243"/>
      <c r="R67" s="243"/>
      <c r="T67" s="243"/>
      <c r="Y67" s="243"/>
      <c r="AB67" s="243"/>
      <c r="AD67" s="243"/>
      <c r="AE67" s="243"/>
      <c r="AG67" s="243"/>
      <c r="AH67" s="243"/>
      <c r="AI67" s="243"/>
      <c r="AJ67" s="243"/>
    </row>
    <row r="68" spans="15:36" ht="13.2"/>
    <row r="69" spans="15:36" ht="13.2"/>
    <row r="70" spans="15:36" ht="13.2"/>
    <row r="71" spans="15:36" ht="13.2"/>
    <row r="72" spans="15:36" ht="13.2">
      <c r="AJ72" s="243"/>
    </row>
    <row r="73" spans="15:36" ht="13.2">
      <c r="AJ73" s="24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3"/>
    </row>
    <row r="97" spans="24:36" ht="13.2">
      <c r="AA97" s="243"/>
    </row>
    <row r="98" spans="24:36" ht="13.2" hidden="1">
      <c r="AA98" s="243"/>
    </row>
    <row r="99" spans="24:36" ht="13.2" hidden="1">
      <c r="AA99" s="243"/>
    </row>
    <row r="100" spans="24:36" ht="13.2" hidden="1"/>
    <row r="101" spans="24:36" ht="12" hidden="1" customHeight="1">
      <c r="X101" s="243"/>
      <c r="Y101" s="243"/>
      <c r="Z101" s="243"/>
      <c r="AC101" s="243"/>
    </row>
    <row r="102" spans="24:36" ht="1.5" hidden="1" customHeight="1">
      <c r="AC102" s="243"/>
      <c r="AF102" s="243"/>
    </row>
    <row r="103" spans="24:36" ht="13.2" hidden="1">
      <c r="AB103" s="243"/>
      <c r="AD103" s="243"/>
      <c r="AE103" s="243"/>
      <c r="AF103" s="243"/>
      <c r="AG103" s="243"/>
      <c r="AH103" s="243"/>
      <c r="AI103" s="243"/>
      <c r="AJ103" s="243"/>
    </row>
    <row r="104" spans="24:36" ht="13.2" hidden="1">
      <c r="AD104" s="243"/>
      <c r="AE104" s="243"/>
      <c r="AG104" s="243"/>
      <c r="AH104" s="243"/>
      <c r="AI104" s="243"/>
      <c r="AJ104" s="243"/>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19" zoomScale="80" zoomScaleNormal="80" zoomScaleSheetLayoutView="55" workbookViewId="0"/>
  </sheetViews>
  <sheetFormatPr defaultColWidth="0" defaultRowHeight="13.5" customHeight="1" zeroHeight="1"/>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row r="3" spans="2:34" ht="13.2"/>
    <row r="4" spans="2:34" ht="13.2">
      <c r="R4" s="243"/>
      <c r="S4" s="243"/>
      <c r="T4" s="243"/>
      <c r="U4" s="243"/>
      <c r="V4" s="243"/>
      <c r="W4" s="243"/>
      <c r="X4" s="243"/>
      <c r="Y4" s="243"/>
      <c r="Z4" s="243"/>
      <c r="AA4" s="243"/>
      <c r="AB4" s="243"/>
      <c r="AC4" s="243"/>
      <c r="AD4" s="243"/>
      <c r="AE4" s="243"/>
      <c r="AF4" s="243"/>
      <c r="AG4" s="243"/>
      <c r="AH4" s="243"/>
    </row>
    <row r="5" spans="2:34" ht="13.2">
      <c r="R5" s="243"/>
      <c r="S5" s="243"/>
      <c r="T5" s="243"/>
      <c r="U5" s="243"/>
      <c r="V5" s="243"/>
      <c r="W5" s="243"/>
      <c r="X5" s="243"/>
      <c r="Y5" s="243"/>
      <c r="Z5" s="243"/>
      <c r="AA5" s="243"/>
      <c r="AB5" s="243"/>
      <c r="AC5" s="243"/>
      <c r="AD5" s="243"/>
      <c r="AE5" s="243"/>
      <c r="AF5" s="243"/>
      <c r="AG5" s="243"/>
      <c r="AH5" s="243"/>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row r="20" spans="9:34" ht="13.2"/>
    <row r="21" spans="9:34" ht="13.2">
      <c r="AH21" s="243"/>
    </row>
    <row r="22" spans="9:34" ht="13.2">
      <c r="AE22" s="243"/>
      <c r="AF22" s="243"/>
      <c r="AG22" s="243"/>
      <c r="AH22" s="243"/>
    </row>
    <row r="23" spans="9:34" ht="13.2">
      <c r="U23" s="243"/>
      <c r="V23" s="243"/>
      <c r="W23" s="243"/>
      <c r="X23" s="243"/>
      <c r="Y23" s="243"/>
      <c r="Z23" s="243"/>
      <c r="AA23" s="243"/>
      <c r="AB23" s="243"/>
      <c r="AC23" s="243"/>
      <c r="AD23" s="243"/>
      <c r="AE23" s="243"/>
      <c r="AF23" s="243"/>
      <c r="AG23" s="243"/>
      <c r="AH23" s="243"/>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3"/>
      <c r="W35" s="243"/>
      <c r="X35" s="243"/>
      <c r="Y35" s="243"/>
      <c r="Z35" s="243"/>
      <c r="AA35" s="243"/>
      <c r="AB35" s="243"/>
      <c r="AC35" s="243"/>
      <c r="AD35" s="243"/>
      <c r="AE35" s="243"/>
      <c r="AF35" s="243"/>
      <c r="AG35" s="243"/>
      <c r="AH35" s="243"/>
    </row>
    <row r="36" spans="15:34" ht="13.2"/>
    <row r="37" spans="15:34" ht="13.2">
      <c r="AH37" s="243"/>
    </row>
    <row r="38" spans="15:34" ht="13.2">
      <c r="AE38" s="243"/>
      <c r="AF38" s="243"/>
      <c r="AG38" s="243"/>
      <c r="AH38" s="243"/>
    </row>
    <row r="39" spans="15:34" ht="13.2"/>
    <row r="40" spans="15:34" ht="13.2"/>
    <row r="41" spans="15:34" ht="13.2"/>
    <row r="42" spans="15:34" ht="13.2"/>
    <row r="43" spans="15:34" ht="13.2">
      <c r="O43" s="243"/>
      <c r="P43" s="243"/>
      <c r="Q43" s="243"/>
      <c r="R43" s="243"/>
      <c r="S43" s="243"/>
      <c r="T43" s="243"/>
      <c r="U43" s="243"/>
      <c r="V43" s="243"/>
      <c r="W43" s="243"/>
      <c r="X43" s="243"/>
      <c r="Y43" s="243"/>
      <c r="Z43" s="243"/>
      <c r="AA43" s="243"/>
      <c r="AB43" s="243"/>
      <c r="AC43" s="243"/>
      <c r="AD43" s="243"/>
      <c r="AE43" s="243"/>
      <c r="AF43" s="243"/>
      <c r="AG43" s="243"/>
      <c r="AH43" s="243"/>
    </row>
    <row r="44" spans="15:34" ht="13.2">
      <c r="AH44" s="243"/>
    </row>
    <row r="45" spans="15:34" ht="13.2"/>
    <row r="46" spans="15:34" ht="13.2">
      <c r="W46" s="243"/>
      <c r="X46" s="243"/>
      <c r="Y46" s="243"/>
      <c r="Z46" s="243"/>
      <c r="AA46" s="243"/>
      <c r="AB46" s="243"/>
      <c r="AC46" s="243"/>
      <c r="AD46" s="243"/>
      <c r="AE46" s="243"/>
      <c r="AF46" s="243"/>
      <c r="AG46" s="243"/>
      <c r="AH46" s="243"/>
    </row>
    <row r="47" spans="15:34" ht="13.2"/>
    <row r="48" spans="15:34" ht="13.2"/>
    <row r="49" spans="22:34" ht="13.2"/>
    <row r="50" spans="22:34" ht="13.2">
      <c r="V50" s="243"/>
      <c r="W50" s="243"/>
      <c r="X50" s="243"/>
      <c r="Y50" s="243"/>
      <c r="Z50" s="243"/>
      <c r="AA50" s="243"/>
      <c r="AB50" s="243"/>
      <c r="AC50" s="243"/>
      <c r="AD50" s="243"/>
      <c r="AE50" s="243"/>
      <c r="AF50" s="243"/>
      <c r="AG50" s="243"/>
      <c r="AH50" s="243"/>
    </row>
    <row r="51" spans="22:34" ht="13.2"/>
    <row r="52" spans="22:34" ht="13.2"/>
    <row r="53" spans="22:34" ht="13.2">
      <c r="AH53" s="243"/>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3"/>
      <c r="Z67" s="243"/>
      <c r="AA67" s="243"/>
      <c r="AB67" s="243"/>
      <c r="AC67" s="243"/>
      <c r="AD67" s="243"/>
      <c r="AE67" s="243"/>
      <c r="AF67" s="243"/>
      <c r="AG67" s="243"/>
      <c r="AH67" s="243"/>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c r="O1" s="246"/>
      <c r="P1" s="246"/>
    </row>
    <row r="2" spans="1:16" ht="13.2">
      <c r="O2" s="246"/>
      <c r="P2" s="246"/>
    </row>
    <row r="3" spans="1:16" ht="13.2">
      <c r="O3" s="246"/>
      <c r="P3" s="246"/>
    </row>
    <row r="4" spans="1:16" ht="13.2">
      <c r="O4" s="246"/>
      <c r="P4" s="246"/>
    </row>
    <row r="5" spans="1:16" ht="16.2">
      <c r="A5" s="247" t="s">
        <v>472</v>
      </c>
      <c r="B5" s="248"/>
      <c r="C5" s="248"/>
      <c r="D5" s="248"/>
      <c r="E5" s="248"/>
      <c r="F5" s="248"/>
      <c r="G5" s="248"/>
      <c r="H5" s="248"/>
      <c r="I5" s="248"/>
      <c r="J5" s="248"/>
      <c r="K5" s="248"/>
      <c r="L5" s="248"/>
      <c r="M5" s="248"/>
      <c r="N5" s="248"/>
      <c r="O5" s="249"/>
    </row>
    <row r="6" spans="1:16" ht="13.2">
      <c r="A6" s="250"/>
      <c r="B6" s="246"/>
      <c r="C6" s="246"/>
      <c r="D6" s="246"/>
      <c r="E6" s="246"/>
      <c r="F6" s="246"/>
      <c r="G6" s="251" t="s">
        <v>473</v>
      </c>
      <c r="H6" s="251"/>
      <c r="I6" s="251"/>
      <c r="J6" s="251"/>
      <c r="K6" s="246"/>
      <c r="L6" s="246"/>
      <c r="M6" s="246"/>
      <c r="N6" s="246"/>
    </row>
    <row r="7" spans="1:16" ht="13.2">
      <c r="A7" s="250"/>
      <c r="B7" s="246"/>
      <c r="C7" s="246"/>
      <c r="D7" s="246"/>
      <c r="E7" s="246"/>
      <c r="F7" s="246"/>
      <c r="G7" s="253"/>
      <c r="H7" s="254"/>
      <c r="I7" s="254"/>
      <c r="J7" s="255"/>
      <c r="K7" s="1122" t="s">
        <v>474</v>
      </c>
      <c r="L7" s="256"/>
      <c r="M7" s="257" t="s">
        <v>475</v>
      </c>
      <c r="N7" s="258"/>
    </row>
    <row r="8" spans="1:16" ht="13.2">
      <c r="A8" s="250"/>
      <c r="B8" s="246"/>
      <c r="C8" s="246"/>
      <c r="D8" s="246"/>
      <c r="E8" s="246"/>
      <c r="F8" s="246"/>
      <c r="G8" s="259"/>
      <c r="H8" s="260"/>
      <c r="I8" s="260"/>
      <c r="J8" s="261"/>
      <c r="K8" s="1123"/>
      <c r="L8" s="262" t="s">
        <v>476</v>
      </c>
      <c r="M8" s="263" t="s">
        <v>477</v>
      </c>
      <c r="N8" s="264" t="s">
        <v>478</v>
      </c>
    </row>
    <row r="9" spans="1:16" ht="13.2">
      <c r="A9" s="250"/>
      <c r="B9" s="246"/>
      <c r="C9" s="246"/>
      <c r="D9" s="246"/>
      <c r="E9" s="246"/>
      <c r="F9" s="246"/>
      <c r="G9" s="1136" t="s">
        <v>479</v>
      </c>
      <c r="H9" s="1137"/>
      <c r="I9" s="1137"/>
      <c r="J9" s="1138"/>
      <c r="K9" s="265">
        <v>7135774</v>
      </c>
      <c r="L9" s="266">
        <v>59416</v>
      </c>
      <c r="M9" s="267">
        <v>62065</v>
      </c>
      <c r="N9" s="268">
        <v>-4.3</v>
      </c>
    </row>
    <row r="10" spans="1:16" ht="13.2">
      <c r="A10" s="250"/>
      <c r="B10" s="246"/>
      <c r="C10" s="246"/>
      <c r="D10" s="246"/>
      <c r="E10" s="246"/>
      <c r="F10" s="246"/>
      <c r="G10" s="1136" t="s">
        <v>480</v>
      </c>
      <c r="H10" s="1137"/>
      <c r="I10" s="1137"/>
      <c r="J10" s="1138"/>
      <c r="K10" s="269">
        <v>820274</v>
      </c>
      <c r="L10" s="270">
        <v>6830</v>
      </c>
      <c r="M10" s="271">
        <v>5121</v>
      </c>
      <c r="N10" s="272">
        <v>33.4</v>
      </c>
    </row>
    <row r="11" spans="1:16" ht="13.5" customHeight="1">
      <c r="A11" s="250"/>
      <c r="B11" s="246"/>
      <c r="C11" s="246"/>
      <c r="D11" s="246"/>
      <c r="E11" s="246"/>
      <c r="F11" s="246"/>
      <c r="G11" s="1136" t="s">
        <v>481</v>
      </c>
      <c r="H11" s="1137"/>
      <c r="I11" s="1137"/>
      <c r="J11" s="1138"/>
      <c r="K11" s="269">
        <v>1366994</v>
      </c>
      <c r="L11" s="270">
        <v>11382</v>
      </c>
      <c r="M11" s="271">
        <v>6030</v>
      </c>
      <c r="N11" s="272">
        <v>88.8</v>
      </c>
    </row>
    <row r="12" spans="1:16" ht="13.5" customHeight="1">
      <c r="A12" s="250"/>
      <c r="B12" s="246"/>
      <c r="C12" s="246"/>
      <c r="D12" s="246"/>
      <c r="E12" s="246"/>
      <c r="F12" s="246"/>
      <c r="G12" s="1136" t="s">
        <v>482</v>
      </c>
      <c r="H12" s="1137"/>
      <c r="I12" s="1137"/>
      <c r="J12" s="1138"/>
      <c r="K12" s="269">
        <v>988922</v>
      </c>
      <c r="L12" s="270">
        <v>8234</v>
      </c>
      <c r="M12" s="271">
        <v>823</v>
      </c>
      <c r="N12" s="272">
        <v>900.5</v>
      </c>
    </row>
    <row r="13" spans="1:16" ht="13.5" customHeight="1">
      <c r="A13" s="250"/>
      <c r="B13" s="246"/>
      <c r="C13" s="246"/>
      <c r="D13" s="246"/>
      <c r="E13" s="246"/>
      <c r="F13" s="246"/>
      <c r="G13" s="1136" t="s">
        <v>483</v>
      </c>
      <c r="H13" s="1137"/>
      <c r="I13" s="1137"/>
      <c r="J13" s="1138"/>
      <c r="K13" s="269" t="s">
        <v>484</v>
      </c>
      <c r="L13" s="270" t="s">
        <v>484</v>
      </c>
      <c r="M13" s="271" t="s">
        <v>484</v>
      </c>
      <c r="N13" s="272" t="s">
        <v>484</v>
      </c>
    </row>
    <row r="14" spans="1:16" ht="13.5" customHeight="1">
      <c r="A14" s="250"/>
      <c r="B14" s="246"/>
      <c r="C14" s="246"/>
      <c r="D14" s="246"/>
      <c r="E14" s="246"/>
      <c r="F14" s="246"/>
      <c r="G14" s="1136" t="s">
        <v>485</v>
      </c>
      <c r="H14" s="1137"/>
      <c r="I14" s="1137"/>
      <c r="J14" s="1138"/>
      <c r="K14" s="269">
        <v>361349</v>
      </c>
      <c r="L14" s="270">
        <v>3009</v>
      </c>
      <c r="M14" s="271">
        <v>2403</v>
      </c>
      <c r="N14" s="272">
        <v>25.2</v>
      </c>
    </row>
    <row r="15" spans="1:16" ht="13.5" customHeight="1">
      <c r="A15" s="250"/>
      <c r="B15" s="246"/>
      <c r="C15" s="246"/>
      <c r="D15" s="246"/>
      <c r="E15" s="246"/>
      <c r="F15" s="246"/>
      <c r="G15" s="1136" t="s">
        <v>486</v>
      </c>
      <c r="H15" s="1137"/>
      <c r="I15" s="1137"/>
      <c r="J15" s="1138"/>
      <c r="K15" s="269">
        <v>183436</v>
      </c>
      <c r="L15" s="270">
        <v>1527</v>
      </c>
      <c r="M15" s="271">
        <v>1960</v>
      </c>
      <c r="N15" s="272">
        <v>-22.1</v>
      </c>
    </row>
    <row r="16" spans="1:16" ht="13.2">
      <c r="A16" s="250"/>
      <c r="B16" s="246"/>
      <c r="C16" s="246"/>
      <c r="D16" s="246"/>
      <c r="E16" s="246"/>
      <c r="F16" s="246"/>
      <c r="G16" s="1139" t="s">
        <v>487</v>
      </c>
      <c r="H16" s="1140"/>
      <c r="I16" s="1140"/>
      <c r="J16" s="1141"/>
      <c r="K16" s="270">
        <v>-740143</v>
      </c>
      <c r="L16" s="270">
        <v>-6163</v>
      </c>
      <c r="M16" s="271">
        <v>-6101</v>
      </c>
      <c r="N16" s="272">
        <v>1</v>
      </c>
    </row>
    <row r="17" spans="1:16" ht="13.2">
      <c r="A17" s="250"/>
      <c r="B17" s="246"/>
      <c r="C17" s="246"/>
      <c r="D17" s="246"/>
      <c r="E17" s="246"/>
      <c r="F17" s="246"/>
      <c r="G17" s="1139" t="s">
        <v>169</v>
      </c>
      <c r="H17" s="1140"/>
      <c r="I17" s="1140"/>
      <c r="J17" s="1141"/>
      <c r="K17" s="270">
        <v>10116606</v>
      </c>
      <c r="L17" s="270">
        <v>84236</v>
      </c>
      <c r="M17" s="271">
        <v>72301</v>
      </c>
      <c r="N17" s="272">
        <v>16.5</v>
      </c>
    </row>
    <row r="18" spans="1:16" ht="13.2">
      <c r="A18" s="250"/>
      <c r="B18" s="246"/>
      <c r="C18" s="246"/>
      <c r="D18" s="246"/>
      <c r="E18" s="246"/>
      <c r="F18" s="246"/>
      <c r="G18" s="246"/>
      <c r="H18" s="246"/>
      <c r="I18" s="246"/>
      <c r="J18" s="246"/>
      <c r="K18" s="246"/>
      <c r="L18" s="246"/>
      <c r="M18" s="273"/>
      <c r="N18" s="273"/>
    </row>
    <row r="19" spans="1:16" ht="13.2">
      <c r="A19" s="250"/>
      <c r="B19" s="246"/>
      <c r="C19" s="246"/>
      <c r="D19" s="246"/>
      <c r="E19" s="246"/>
      <c r="F19" s="246"/>
      <c r="G19" s="246" t="s">
        <v>488</v>
      </c>
      <c r="H19" s="246"/>
      <c r="I19" s="246"/>
      <c r="J19" s="246"/>
      <c r="K19" s="246"/>
      <c r="L19" s="246"/>
      <c r="M19" s="246"/>
      <c r="N19" s="246"/>
    </row>
    <row r="20" spans="1:16" ht="13.2">
      <c r="A20" s="250"/>
      <c r="B20" s="246"/>
      <c r="C20" s="246"/>
      <c r="D20" s="246"/>
      <c r="E20" s="246"/>
      <c r="F20" s="246"/>
      <c r="G20" s="274"/>
      <c r="H20" s="275"/>
      <c r="I20" s="275"/>
      <c r="J20" s="276"/>
      <c r="K20" s="277" t="s">
        <v>489</v>
      </c>
      <c r="L20" s="278" t="s">
        <v>490</v>
      </c>
      <c r="M20" s="279" t="s">
        <v>491</v>
      </c>
      <c r="N20" s="280"/>
    </row>
    <row r="21" spans="1:16" s="286" customFormat="1" ht="13.2">
      <c r="A21" s="281"/>
      <c r="B21" s="251"/>
      <c r="C21" s="251"/>
      <c r="D21" s="251"/>
      <c r="E21" s="251"/>
      <c r="F21" s="251"/>
      <c r="G21" s="1133" t="s">
        <v>492</v>
      </c>
      <c r="H21" s="1134"/>
      <c r="I21" s="1134"/>
      <c r="J21" s="1135"/>
      <c r="K21" s="282">
        <v>6.25</v>
      </c>
      <c r="L21" s="283">
        <v>7.06</v>
      </c>
      <c r="M21" s="284">
        <v>-0.81</v>
      </c>
      <c r="N21" s="251"/>
      <c r="O21" s="285"/>
      <c r="P21" s="281"/>
    </row>
    <row r="22" spans="1:16" s="286" customFormat="1" ht="13.2">
      <c r="A22" s="281"/>
      <c r="B22" s="251"/>
      <c r="C22" s="251"/>
      <c r="D22" s="251"/>
      <c r="E22" s="251"/>
      <c r="F22" s="251"/>
      <c r="G22" s="1133" t="s">
        <v>493</v>
      </c>
      <c r="H22" s="1134"/>
      <c r="I22" s="1134"/>
      <c r="J22" s="1135"/>
      <c r="K22" s="287">
        <v>98.7</v>
      </c>
      <c r="L22" s="288">
        <v>98.2</v>
      </c>
      <c r="M22" s="289">
        <v>0.5</v>
      </c>
      <c r="N22" s="273"/>
      <c r="O22" s="285"/>
      <c r="P22" s="281"/>
    </row>
    <row r="23" spans="1:16" s="286" customFormat="1" ht="13.2">
      <c r="A23" s="281"/>
      <c r="B23" s="251"/>
      <c r="C23" s="251"/>
      <c r="D23" s="251"/>
      <c r="E23" s="251"/>
      <c r="F23" s="251"/>
      <c r="G23" s="251"/>
      <c r="H23" s="251"/>
      <c r="I23" s="251"/>
      <c r="J23" s="251"/>
      <c r="K23" s="251"/>
      <c r="L23" s="273"/>
      <c r="M23" s="273"/>
      <c r="N23" s="273"/>
      <c r="O23" s="285"/>
      <c r="P23" s="281"/>
    </row>
    <row r="24" spans="1:16" s="286" customFormat="1" ht="13.2">
      <c r="A24" s="281"/>
      <c r="B24" s="251"/>
      <c r="C24" s="251"/>
      <c r="D24" s="251"/>
      <c r="E24" s="251"/>
      <c r="F24" s="251"/>
      <c r="G24" s="251"/>
      <c r="H24" s="251"/>
      <c r="I24" s="251"/>
      <c r="J24" s="251"/>
      <c r="K24" s="251"/>
      <c r="L24" s="273"/>
      <c r="M24" s="273"/>
      <c r="N24" s="273"/>
      <c r="O24" s="285"/>
      <c r="P24" s="281"/>
    </row>
    <row r="25" spans="1:16" s="286" customFormat="1" ht="13.2">
      <c r="A25" s="290"/>
      <c r="B25" s="291"/>
      <c r="C25" s="291"/>
      <c r="D25" s="291"/>
      <c r="E25" s="291"/>
      <c r="F25" s="291"/>
      <c r="G25" s="291"/>
      <c r="H25" s="291"/>
      <c r="I25" s="291"/>
      <c r="J25" s="291"/>
      <c r="K25" s="291"/>
      <c r="L25" s="292"/>
      <c r="M25" s="292"/>
      <c r="N25" s="292"/>
      <c r="O25" s="293"/>
      <c r="P25" s="281"/>
    </row>
    <row r="26" spans="1:16" s="286" customFormat="1" ht="13.2">
      <c r="A26" s="251" t="s">
        <v>494</v>
      </c>
      <c r="B26" s="251"/>
      <c r="C26" s="251"/>
      <c r="D26" s="251"/>
      <c r="E26" s="251"/>
      <c r="F26" s="251"/>
      <c r="G26" s="251"/>
      <c r="H26" s="251"/>
      <c r="I26" s="251"/>
      <c r="J26" s="251"/>
      <c r="K26" s="251"/>
      <c r="L26" s="273"/>
      <c r="M26" s="273"/>
      <c r="N26" s="273"/>
      <c r="O26" s="251"/>
      <c r="P26" s="251"/>
    </row>
    <row r="27" spans="1:16" ht="13.2">
      <c r="K27" s="246"/>
      <c r="L27" s="246"/>
      <c r="M27" s="246"/>
      <c r="N27" s="246"/>
      <c r="O27" s="246"/>
      <c r="P27" s="246"/>
    </row>
    <row r="28" spans="1:16" ht="16.2">
      <c r="A28" s="247" t="s">
        <v>495</v>
      </c>
      <c r="B28" s="248"/>
      <c r="C28" s="248"/>
      <c r="D28" s="248"/>
      <c r="E28" s="248"/>
      <c r="F28" s="248"/>
      <c r="G28" s="248"/>
      <c r="H28" s="248"/>
      <c r="I28" s="248"/>
      <c r="J28" s="248"/>
      <c r="K28" s="248"/>
      <c r="L28" s="248"/>
      <c r="M28" s="248"/>
      <c r="N28" s="248"/>
      <c r="O28" s="294"/>
    </row>
    <row r="29" spans="1:16" ht="13.2">
      <c r="A29" s="250"/>
      <c r="B29" s="246"/>
      <c r="C29" s="246"/>
      <c r="D29" s="246"/>
      <c r="E29" s="246"/>
      <c r="F29" s="246"/>
      <c r="G29" s="251" t="s">
        <v>496</v>
      </c>
      <c r="H29" s="251"/>
      <c r="I29" s="251"/>
      <c r="J29" s="251"/>
      <c r="K29" s="246"/>
      <c r="L29" s="246"/>
      <c r="M29" s="246"/>
      <c r="N29" s="246"/>
      <c r="O29" s="295"/>
    </row>
    <row r="30" spans="1:16" ht="13.2">
      <c r="A30" s="250"/>
      <c r="B30" s="246"/>
      <c r="C30" s="246"/>
      <c r="D30" s="246"/>
      <c r="E30" s="246"/>
      <c r="F30" s="246"/>
      <c r="G30" s="253"/>
      <c r="H30" s="254"/>
      <c r="I30" s="254"/>
      <c r="J30" s="255"/>
      <c r="K30" s="1122" t="s">
        <v>474</v>
      </c>
      <c r="L30" s="256"/>
      <c r="M30" s="257" t="s">
        <v>475</v>
      </c>
      <c r="N30" s="258"/>
    </row>
    <row r="31" spans="1:16" ht="13.2">
      <c r="A31" s="250"/>
      <c r="B31" s="246"/>
      <c r="C31" s="246"/>
      <c r="D31" s="246"/>
      <c r="E31" s="246"/>
      <c r="F31" s="246"/>
      <c r="G31" s="259"/>
      <c r="H31" s="260"/>
      <c r="I31" s="260"/>
      <c r="J31" s="261"/>
      <c r="K31" s="1123"/>
      <c r="L31" s="262" t="s">
        <v>476</v>
      </c>
      <c r="M31" s="263" t="s">
        <v>477</v>
      </c>
      <c r="N31" s="264" t="s">
        <v>478</v>
      </c>
    </row>
    <row r="32" spans="1:16" ht="27" customHeight="1">
      <c r="A32" s="250"/>
      <c r="B32" s="246"/>
      <c r="C32" s="246"/>
      <c r="D32" s="246"/>
      <c r="E32" s="246"/>
      <c r="F32" s="246"/>
      <c r="G32" s="1124" t="s">
        <v>497</v>
      </c>
      <c r="H32" s="1125"/>
      <c r="I32" s="1125"/>
      <c r="J32" s="1126"/>
      <c r="K32" s="296">
        <v>8460657</v>
      </c>
      <c r="L32" s="296">
        <v>70447</v>
      </c>
      <c r="M32" s="297">
        <v>44939</v>
      </c>
      <c r="N32" s="298">
        <v>56.8</v>
      </c>
    </row>
    <row r="33" spans="1:16" ht="13.5" customHeight="1">
      <c r="A33" s="250"/>
      <c r="B33" s="246"/>
      <c r="C33" s="246"/>
      <c r="D33" s="246"/>
      <c r="E33" s="246"/>
      <c r="F33" s="246"/>
      <c r="G33" s="1124" t="s">
        <v>498</v>
      </c>
      <c r="H33" s="1125"/>
      <c r="I33" s="1125"/>
      <c r="J33" s="1126"/>
      <c r="K33" s="296" t="s">
        <v>484</v>
      </c>
      <c r="L33" s="296" t="s">
        <v>484</v>
      </c>
      <c r="M33" s="297">
        <v>8</v>
      </c>
      <c r="N33" s="298" t="s">
        <v>484</v>
      </c>
    </row>
    <row r="34" spans="1:16" ht="27" customHeight="1">
      <c r="A34" s="250"/>
      <c r="B34" s="246"/>
      <c r="C34" s="246"/>
      <c r="D34" s="246"/>
      <c r="E34" s="246"/>
      <c r="F34" s="246"/>
      <c r="G34" s="1124" t="s">
        <v>499</v>
      </c>
      <c r="H34" s="1125"/>
      <c r="I34" s="1125"/>
      <c r="J34" s="1126"/>
      <c r="K34" s="296" t="s">
        <v>484</v>
      </c>
      <c r="L34" s="296" t="s">
        <v>484</v>
      </c>
      <c r="M34" s="297">
        <v>27</v>
      </c>
      <c r="N34" s="298" t="s">
        <v>484</v>
      </c>
    </row>
    <row r="35" spans="1:16" ht="27" customHeight="1">
      <c r="A35" s="250"/>
      <c r="B35" s="246"/>
      <c r="C35" s="246"/>
      <c r="D35" s="246"/>
      <c r="E35" s="246"/>
      <c r="F35" s="246"/>
      <c r="G35" s="1124" t="s">
        <v>500</v>
      </c>
      <c r="H35" s="1125"/>
      <c r="I35" s="1125"/>
      <c r="J35" s="1126"/>
      <c r="K35" s="296">
        <v>2576328</v>
      </c>
      <c r="L35" s="296">
        <v>21452</v>
      </c>
      <c r="M35" s="297">
        <v>13271</v>
      </c>
      <c r="N35" s="298">
        <v>61.6</v>
      </c>
    </row>
    <row r="36" spans="1:16" ht="27" customHeight="1">
      <c r="A36" s="250"/>
      <c r="B36" s="246"/>
      <c r="C36" s="246"/>
      <c r="D36" s="246"/>
      <c r="E36" s="246"/>
      <c r="F36" s="246"/>
      <c r="G36" s="1124" t="s">
        <v>501</v>
      </c>
      <c r="H36" s="1125"/>
      <c r="I36" s="1125"/>
      <c r="J36" s="1126"/>
      <c r="K36" s="296">
        <v>101210</v>
      </c>
      <c r="L36" s="296">
        <v>843</v>
      </c>
      <c r="M36" s="297">
        <v>1417</v>
      </c>
      <c r="N36" s="298">
        <v>-40.5</v>
      </c>
    </row>
    <row r="37" spans="1:16" ht="13.5" customHeight="1">
      <c r="A37" s="250"/>
      <c r="B37" s="246"/>
      <c r="C37" s="246"/>
      <c r="D37" s="246"/>
      <c r="E37" s="246"/>
      <c r="F37" s="246"/>
      <c r="G37" s="1124" t="s">
        <v>502</v>
      </c>
      <c r="H37" s="1125"/>
      <c r="I37" s="1125"/>
      <c r="J37" s="1126"/>
      <c r="K37" s="296">
        <v>214949</v>
      </c>
      <c r="L37" s="296">
        <v>1790</v>
      </c>
      <c r="M37" s="297">
        <v>1166</v>
      </c>
      <c r="N37" s="298">
        <v>53.5</v>
      </c>
    </row>
    <row r="38" spans="1:16" ht="27" customHeight="1">
      <c r="A38" s="250"/>
      <c r="B38" s="246"/>
      <c r="C38" s="246"/>
      <c r="D38" s="246"/>
      <c r="E38" s="246"/>
      <c r="F38" s="246"/>
      <c r="G38" s="1127" t="s">
        <v>503</v>
      </c>
      <c r="H38" s="1128"/>
      <c r="I38" s="1128"/>
      <c r="J38" s="1129"/>
      <c r="K38" s="299">
        <v>1589</v>
      </c>
      <c r="L38" s="299">
        <v>13</v>
      </c>
      <c r="M38" s="300">
        <v>3</v>
      </c>
      <c r="N38" s="301">
        <v>333.3</v>
      </c>
      <c r="O38" s="295"/>
    </row>
    <row r="39" spans="1:16" ht="13.2">
      <c r="A39" s="250"/>
      <c r="B39" s="246"/>
      <c r="C39" s="246"/>
      <c r="D39" s="246"/>
      <c r="E39" s="246"/>
      <c r="F39" s="246"/>
      <c r="G39" s="1127" t="s">
        <v>504</v>
      </c>
      <c r="H39" s="1128"/>
      <c r="I39" s="1128"/>
      <c r="J39" s="1129"/>
      <c r="K39" s="302">
        <v>-73576</v>
      </c>
      <c r="L39" s="302">
        <v>-613</v>
      </c>
      <c r="M39" s="303">
        <v>-4631</v>
      </c>
      <c r="N39" s="304">
        <v>-86.8</v>
      </c>
      <c r="O39" s="295"/>
    </row>
    <row r="40" spans="1:16" ht="27" customHeight="1">
      <c r="A40" s="250"/>
      <c r="B40" s="246"/>
      <c r="C40" s="246"/>
      <c r="D40" s="246"/>
      <c r="E40" s="246"/>
      <c r="F40" s="246"/>
      <c r="G40" s="1124" t="s">
        <v>505</v>
      </c>
      <c r="H40" s="1125"/>
      <c r="I40" s="1125"/>
      <c r="J40" s="1126"/>
      <c r="K40" s="302">
        <v>-6759875</v>
      </c>
      <c r="L40" s="302">
        <v>-56286</v>
      </c>
      <c r="M40" s="303">
        <v>-38859</v>
      </c>
      <c r="N40" s="304">
        <v>44.8</v>
      </c>
      <c r="O40" s="295"/>
    </row>
    <row r="41" spans="1:16" ht="13.2">
      <c r="A41" s="250"/>
      <c r="B41" s="246"/>
      <c r="C41" s="246"/>
      <c r="D41" s="246"/>
      <c r="E41" s="246"/>
      <c r="F41" s="246"/>
      <c r="G41" s="1130" t="s">
        <v>280</v>
      </c>
      <c r="H41" s="1131"/>
      <c r="I41" s="1131"/>
      <c r="J41" s="1132"/>
      <c r="K41" s="296">
        <v>4521282</v>
      </c>
      <c r="L41" s="302">
        <v>37646</v>
      </c>
      <c r="M41" s="303">
        <v>17340</v>
      </c>
      <c r="N41" s="304">
        <v>117.1</v>
      </c>
      <c r="O41" s="295"/>
    </row>
    <row r="42" spans="1:16" ht="13.2">
      <c r="A42" s="250"/>
      <c r="B42" s="246"/>
      <c r="C42" s="246"/>
      <c r="D42" s="246"/>
      <c r="E42" s="246"/>
      <c r="F42" s="246"/>
      <c r="G42" s="305" t="s">
        <v>506</v>
      </c>
      <c r="H42" s="246"/>
      <c r="I42" s="246"/>
      <c r="J42" s="246"/>
      <c r="K42" s="246"/>
      <c r="L42" s="246"/>
      <c r="M42" s="273"/>
      <c r="N42" s="273"/>
      <c r="O42" s="295"/>
    </row>
    <row r="43" spans="1:16" ht="13.2">
      <c r="A43" s="250"/>
      <c r="B43" s="246"/>
      <c r="C43" s="246"/>
      <c r="D43" s="246"/>
      <c r="E43" s="246"/>
      <c r="F43" s="246"/>
      <c r="G43" s="246"/>
      <c r="H43" s="246"/>
      <c r="I43" s="246"/>
      <c r="J43" s="246"/>
      <c r="K43" s="246"/>
      <c r="L43" s="306"/>
      <c r="M43" s="273"/>
      <c r="N43" s="246"/>
      <c r="O43" s="295"/>
    </row>
    <row r="44" spans="1:16" ht="13.2">
      <c r="A44" s="250"/>
      <c r="B44" s="246"/>
      <c r="C44" s="246"/>
      <c r="D44" s="246"/>
      <c r="E44" s="246"/>
      <c r="F44" s="246"/>
      <c r="G44" s="246"/>
      <c r="H44" s="246"/>
      <c r="I44" s="246"/>
      <c r="J44" s="246"/>
      <c r="K44" s="246"/>
      <c r="L44" s="246"/>
      <c r="M44" s="273"/>
      <c r="N44" s="246"/>
    </row>
    <row r="45" spans="1:16" ht="13.2">
      <c r="A45" s="248"/>
      <c r="B45" s="248"/>
      <c r="C45" s="248"/>
      <c r="D45" s="248"/>
      <c r="E45" s="248"/>
      <c r="F45" s="248"/>
      <c r="G45" s="248"/>
      <c r="H45" s="248"/>
      <c r="I45" s="248"/>
      <c r="J45" s="248"/>
      <c r="K45" s="248"/>
      <c r="L45" s="248"/>
      <c r="M45" s="307"/>
      <c r="N45" s="248"/>
      <c r="O45" s="248"/>
      <c r="P45" s="246"/>
    </row>
    <row r="46" spans="1:16" ht="13.2">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ht="13.2">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17" t="s">
        <v>474</v>
      </c>
      <c r="J49" s="1119" t="s">
        <v>509</v>
      </c>
      <c r="K49" s="1120"/>
      <c r="L49" s="1120"/>
      <c r="M49" s="1120"/>
      <c r="N49" s="1121"/>
    </row>
    <row r="50" spans="1:14" ht="13.2">
      <c r="A50" s="250"/>
      <c r="B50" s="246"/>
      <c r="C50" s="246"/>
      <c r="D50" s="246"/>
      <c r="E50" s="246"/>
      <c r="F50" s="246"/>
      <c r="G50" s="314"/>
      <c r="H50" s="315"/>
      <c r="I50" s="1118"/>
      <c r="J50" s="316" t="s">
        <v>510</v>
      </c>
      <c r="K50" s="317" t="s">
        <v>511</v>
      </c>
      <c r="L50" s="318" t="s">
        <v>512</v>
      </c>
      <c r="M50" s="319" t="s">
        <v>513</v>
      </c>
      <c r="N50" s="320" t="s">
        <v>514</v>
      </c>
    </row>
    <row r="51" spans="1:14" ht="13.2">
      <c r="A51" s="250"/>
      <c r="B51" s="246"/>
      <c r="C51" s="246"/>
      <c r="D51" s="246"/>
      <c r="E51" s="246"/>
      <c r="F51" s="246"/>
      <c r="G51" s="312" t="s">
        <v>515</v>
      </c>
      <c r="H51" s="313"/>
      <c r="I51" s="321">
        <v>6372312</v>
      </c>
      <c r="J51" s="322">
        <v>51292</v>
      </c>
      <c r="K51" s="323">
        <v>4.3</v>
      </c>
      <c r="L51" s="324">
        <v>57996</v>
      </c>
      <c r="M51" s="325">
        <v>14.5</v>
      </c>
      <c r="N51" s="326">
        <v>-10.199999999999999</v>
      </c>
    </row>
    <row r="52" spans="1:14" ht="13.2">
      <c r="A52" s="250"/>
      <c r="B52" s="246"/>
      <c r="C52" s="246"/>
      <c r="D52" s="246"/>
      <c r="E52" s="246"/>
      <c r="F52" s="246"/>
      <c r="G52" s="327"/>
      <c r="H52" s="328" t="s">
        <v>516</v>
      </c>
      <c r="I52" s="329">
        <v>2835889</v>
      </c>
      <c r="J52" s="330">
        <v>22827</v>
      </c>
      <c r="K52" s="331">
        <v>9.6</v>
      </c>
      <c r="L52" s="332">
        <v>32288</v>
      </c>
      <c r="M52" s="333">
        <v>5.9</v>
      </c>
      <c r="N52" s="334">
        <v>3.7</v>
      </c>
    </row>
    <row r="53" spans="1:14" ht="13.2">
      <c r="A53" s="250"/>
      <c r="B53" s="246"/>
      <c r="C53" s="246"/>
      <c r="D53" s="246"/>
      <c r="E53" s="246"/>
      <c r="F53" s="246"/>
      <c r="G53" s="312" t="s">
        <v>517</v>
      </c>
      <c r="H53" s="313"/>
      <c r="I53" s="321">
        <v>8531603</v>
      </c>
      <c r="J53" s="322">
        <v>68949</v>
      </c>
      <c r="K53" s="323">
        <v>34.4</v>
      </c>
      <c r="L53" s="324">
        <v>64620</v>
      </c>
      <c r="M53" s="325">
        <v>11.4</v>
      </c>
      <c r="N53" s="326">
        <v>23</v>
      </c>
    </row>
    <row r="54" spans="1:14" ht="13.2">
      <c r="A54" s="250"/>
      <c r="B54" s="246"/>
      <c r="C54" s="246"/>
      <c r="D54" s="246"/>
      <c r="E54" s="246"/>
      <c r="F54" s="246"/>
      <c r="G54" s="327"/>
      <c r="H54" s="328" t="s">
        <v>516</v>
      </c>
      <c r="I54" s="329">
        <v>2530614</v>
      </c>
      <c r="J54" s="330">
        <v>20452</v>
      </c>
      <c r="K54" s="331">
        <v>-10.4</v>
      </c>
      <c r="L54" s="332">
        <v>37260</v>
      </c>
      <c r="M54" s="333">
        <v>15.4</v>
      </c>
      <c r="N54" s="334">
        <v>-25.8</v>
      </c>
    </row>
    <row r="55" spans="1:14" ht="13.2">
      <c r="A55" s="250"/>
      <c r="B55" s="246"/>
      <c r="C55" s="246"/>
      <c r="D55" s="246"/>
      <c r="E55" s="246"/>
      <c r="F55" s="246"/>
      <c r="G55" s="312" t="s">
        <v>518</v>
      </c>
      <c r="H55" s="313"/>
      <c r="I55" s="321">
        <v>6216570</v>
      </c>
      <c r="J55" s="322">
        <v>50780</v>
      </c>
      <c r="K55" s="323">
        <v>-26.4</v>
      </c>
      <c r="L55" s="324">
        <v>64287</v>
      </c>
      <c r="M55" s="325">
        <v>-0.5</v>
      </c>
      <c r="N55" s="326">
        <v>-25.9</v>
      </c>
    </row>
    <row r="56" spans="1:14" ht="13.2">
      <c r="A56" s="250"/>
      <c r="B56" s="246"/>
      <c r="C56" s="246"/>
      <c r="D56" s="246"/>
      <c r="E56" s="246"/>
      <c r="F56" s="246"/>
      <c r="G56" s="327"/>
      <c r="H56" s="328" t="s">
        <v>516</v>
      </c>
      <c r="I56" s="329">
        <v>3485726</v>
      </c>
      <c r="J56" s="330">
        <v>28473</v>
      </c>
      <c r="K56" s="331">
        <v>39.200000000000003</v>
      </c>
      <c r="L56" s="332">
        <v>41052</v>
      </c>
      <c r="M56" s="333">
        <v>10.199999999999999</v>
      </c>
      <c r="N56" s="334">
        <v>29</v>
      </c>
    </row>
    <row r="57" spans="1:14" ht="13.2">
      <c r="A57" s="250"/>
      <c r="B57" s="246"/>
      <c r="C57" s="246"/>
      <c r="D57" s="246"/>
      <c r="E57" s="246"/>
      <c r="F57" s="246"/>
      <c r="G57" s="312" t="s">
        <v>519</v>
      </c>
      <c r="H57" s="313"/>
      <c r="I57" s="321">
        <v>7680935</v>
      </c>
      <c r="J57" s="322">
        <v>63331</v>
      </c>
      <c r="K57" s="323">
        <v>24.7</v>
      </c>
      <c r="L57" s="324">
        <v>64346</v>
      </c>
      <c r="M57" s="325">
        <v>0.1</v>
      </c>
      <c r="N57" s="326">
        <v>24.6</v>
      </c>
    </row>
    <row r="58" spans="1:14" ht="13.2">
      <c r="A58" s="250"/>
      <c r="B58" s="246"/>
      <c r="C58" s="246"/>
      <c r="D58" s="246"/>
      <c r="E58" s="246"/>
      <c r="F58" s="246"/>
      <c r="G58" s="327"/>
      <c r="H58" s="328" t="s">
        <v>516</v>
      </c>
      <c r="I58" s="329">
        <v>4167176</v>
      </c>
      <c r="J58" s="330">
        <v>34359</v>
      </c>
      <c r="K58" s="331">
        <v>20.7</v>
      </c>
      <c r="L58" s="332">
        <v>38517</v>
      </c>
      <c r="M58" s="333">
        <v>-6.2</v>
      </c>
      <c r="N58" s="334">
        <v>26.9</v>
      </c>
    </row>
    <row r="59" spans="1:14" ht="13.2">
      <c r="A59" s="250"/>
      <c r="B59" s="246"/>
      <c r="C59" s="246"/>
      <c r="D59" s="246"/>
      <c r="E59" s="246"/>
      <c r="F59" s="246"/>
      <c r="G59" s="312" t="s">
        <v>520</v>
      </c>
      <c r="H59" s="313"/>
      <c r="I59" s="321">
        <v>7097687</v>
      </c>
      <c r="J59" s="322">
        <v>59099</v>
      </c>
      <c r="K59" s="323">
        <v>-6.7</v>
      </c>
      <c r="L59" s="324">
        <v>65942</v>
      </c>
      <c r="M59" s="325">
        <v>2.5</v>
      </c>
      <c r="N59" s="326">
        <v>-9.1999999999999993</v>
      </c>
    </row>
    <row r="60" spans="1:14" ht="13.2">
      <c r="A60" s="250"/>
      <c r="B60" s="246"/>
      <c r="C60" s="246"/>
      <c r="D60" s="246"/>
      <c r="E60" s="246"/>
      <c r="F60" s="246"/>
      <c r="G60" s="327"/>
      <c r="H60" s="328" t="s">
        <v>516</v>
      </c>
      <c r="I60" s="335">
        <v>3074322</v>
      </c>
      <c r="J60" s="330">
        <v>25598</v>
      </c>
      <c r="K60" s="331">
        <v>-25.5</v>
      </c>
      <c r="L60" s="332">
        <v>32778</v>
      </c>
      <c r="M60" s="333">
        <v>-14.9</v>
      </c>
      <c r="N60" s="334">
        <v>-10.6</v>
      </c>
    </row>
    <row r="61" spans="1:14" ht="13.2">
      <c r="A61" s="250"/>
      <c r="B61" s="246"/>
      <c r="C61" s="246"/>
      <c r="D61" s="246"/>
      <c r="E61" s="246"/>
      <c r="F61" s="246"/>
      <c r="G61" s="312" t="s">
        <v>521</v>
      </c>
      <c r="H61" s="336"/>
      <c r="I61" s="337">
        <v>7179821</v>
      </c>
      <c r="J61" s="338">
        <v>58690</v>
      </c>
      <c r="K61" s="339">
        <v>6.1</v>
      </c>
      <c r="L61" s="340">
        <v>63438</v>
      </c>
      <c r="M61" s="341">
        <v>5.6</v>
      </c>
      <c r="N61" s="326">
        <v>0.5</v>
      </c>
    </row>
    <row r="62" spans="1:14" ht="13.2">
      <c r="A62" s="250"/>
      <c r="B62" s="246"/>
      <c r="C62" s="246"/>
      <c r="D62" s="246"/>
      <c r="E62" s="246"/>
      <c r="F62" s="246"/>
      <c r="G62" s="327"/>
      <c r="H62" s="328" t="s">
        <v>516</v>
      </c>
      <c r="I62" s="329">
        <v>3218745</v>
      </c>
      <c r="J62" s="330">
        <v>26342</v>
      </c>
      <c r="K62" s="331">
        <v>6.7</v>
      </c>
      <c r="L62" s="332">
        <v>36379</v>
      </c>
      <c r="M62" s="333">
        <v>2.1</v>
      </c>
      <c r="N62" s="334">
        <v>4.5999999999999996</v>
      </c>
    </row>
    <row r="63" spans="1:14" ht="13.2">
      <c r="A63" s="250"/>
      <c r="B63" s="246"/>
      <c r="C63" s="246"/>
      <c r="D63" s="246"/>
      <c r="E63" s="246"/>
      <c r="F63" s="246"/>
      <c r="G63" s="246"/>
      <c r="H63" s="246"/>
      <c r="I63" s="246"/>
      <c r="J63" s="246"/>
      <c r="K63" s="246"/>
      <c r="L63" s="246"/>
      <c r="M63" s="246"/>
      <c r="N63" s="246"/>
    </row>
    <row r="64" spans="1:14" ht="13.2">
      <c r="A64" s="250"/>
      <c r="B64" s="246"/>
      <c r="C64" s="246"/>
      <c r="D64" s="246"/>
      <c r="E64" s="246"/>
      <c r="F64" s="246"/>
      <c r="G64" s="246"/>
      <c r="H64" s="246"/>
      <c r="I64" s="246"/>
      <c r="J64" s="246"/>
      <c r="K64" s="246"/>
      <c r="L64" s="246"/>
      <c r="M64" s="246"/>
      <c r="N64" s="246"/>
    </row>
    <row r="65" spans="1:16" ht="13.2">
      <c r="A65" s="250"/>
      <c r="B65" s="246"/>
      <c r="C65" s="246"/>
      <c r="D65" s="246"/>
      <c r="E65" s="246"/>
      <c r="F65" s="246"/>
      <c r="G65" s="246"/>
      <c r="H65" s="246"/>
      <c r="I65" s="246"/>
      <c r="J65" s="246"/>
      <c r="K65" s="246"/>
      <c r="L65" s="246"/>
      <c r="M65" s="246"/>
      <c r="N65" s="246"/>
    </row>
    <row r="66" spans="1:16" ht="13.2">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t="13.2" hidden="1">
      <c r="G70" s="246"/>
      <c r="H70" s="246"/>
      <c r="I70" s="246"/>
      <c r="J70" s="246"/>
      <c r="K70" s="246"/>
      <c r="L70" s="246"/>
      <c r="M70" s="246"/>
      <c r="N70" s="246"/>
    </row>
    <row r="71" spans="1:16" ht="13.2" hidden="1">
      <c r="G71" s="246"/>
      <c r="H71" s="246"/>
      <c r="I71" s="246"/>
      <c r="J71" s="246"/>
      <c r="K71" s="246"/>
      <c r="L71" s="246"/>
      <c r="M71" s="246"/>
      <c r="N71" s="246"/>
    </row>
    <row r="72" spans="1:16" ht="13.2" hidden="1">
      <c r="G72" s="246"/>
      <c r="H72" s="246"/>
      <c r="I72" s="246"/>
      <c r="J72" s="246"/>
      <c r="K72" s="246"/>
      <c r="L72" s="246"/>
      <c r="M72" s="246"/>
      <c r="N72" s="246"/>
    </row>
    <row r="73" spans="1:16" ht="13.2" hidden="1">
      <c r="G73" s="246"/>
      <c r="H73" s="246"/>
      <c r="I73" s="246"/>
      <c r="J73" s="246"/>
      <c r="K73" s="246"/>
      <c r="L73" s="246"/>
      <c r="M73" s="246"/>
      <c r="N73" s="246"/>
    </row>
    <row r="74" spans="1:16" ht="13.2"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B2" s="243"/>
      <c r="T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80" zoomScaleNormal="8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c r="B2" s="243"/>
      <c r="T2" s="243"/>
    </row>
    <row r="3" spans="1: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row r="5" spans="1:34" ht="13.2"/>
    <row r="6" spans="1:34" ht="13.2"/>
    <row r="7" spans="1:34" ht="13.2"/>
    <row r="8" spans="1:34" ht="13.2"/>
    <row r="9" spans="1:34" ht="13.2">
      <c r="AH9" s="243"/>
    </row>
    <row r="10" spans="1:34" ht="13.2"/>
    <row r="11" spans="1:34" ht="13.2"/>
    <row r="12" spans="1:34" ht="13.2"/>
    <row r="13" spans="1:34" ht="13.2"/>
    <row r="14" spans="1:34" ht="13.2"/>
    <row r="15" spans="1:34" ht="13.2"/>
    <row r="16" spans="1: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42" t="s">
        <v>3</v>
      </c>
      <c r="D47" s="1142"/>
      <c r="E47" s="1143"/>
      <c r="F47" s="11">
        <v>15.58</v>
      </c>
      <c r="G47" s="12">
        <v>17.63</v>
      </c>
      <c r="H47" s="12">
        <v>21.58</v>
      </c>
      <c r="I47" s="12">
        <v>25.19</v>
      </c>
      <c r="J47" s="13">
        <v>25.83</v>
      </c>
    </row>
    <row r="48" spans="2:10" ht="57.75" customHeight="1">
      <c r="B48" s="14"/>
      <c r="C48" s="1144" t="s">
        <v>4</v>
      </c>
      <c r="D48" s="1144"/>
      <c r="E48" s="1145"/>
      <c r="F48" s="15">
        <v>1.9</v>
      </c>
      <c r="G48" s="16">
        <v>0.54</v>
      </c>
      <c r="H48" s="16">
        <v>1.26</v>
      </c>
      <c r="I48" s="16">
        <v>1.0900000000000001</v>
      </c>
      <c r="J48" s="17">
        <v>1.2</v>
      </c>
    </row>
    <row r="49" spans="2:10" ht="57.75" customHeight="1" thickBot="1">
      <c r="B49" s="18"/>
      <c r="C49" s="1146" t="s">
        <v>5</v>
      </c>
      <c r="D49" s="1146"/>
      <c r="E49" s="1147"/>
      <c r="F49" s="19">
        <v>4.2</v>
      </c>
      <c r="G49" s="20">
        <v>2.0699999999999998</v>
      </c>
      <c r="H49" s="20">
        <v>7.21</v>
      </c>
      <c r="I49" s="20">
        <v>3.54</v>
      </c>
      <c r="J49" s="21">
        <v>0.37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6" zoomScale="80" zoomScaleNormal="8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4" t="s">
        <v>528</v>
      </c>
      <c r="D34" s="1154"/>
      <c r="E34" s="1155"/>
      <c r="F34" s="32" t="s">
        <v>484</v>
      </c>
      <c r="G34" s="33" t="s">
        <v>484</v>
      </c>
      <c r="H34" s="33" t="s">
        <v>484</v>
      </c>
      <c r="I34" s="33">
        <v>6.17</v>
      </c>
      <c r="J34" s="34">
        <v>6.83</v>
      </c>
      <c r="K34" s="22"/>
      <c r="L34" s="22"/>
      <c r="M34" s="22"/>
      <c r="N34" s="22"/>
      <c r="O34" s="22"/>
      <c r="P34" s="22"/>
    </row>
    <row r="35" spans="1:16" ht="39" customHeight="1">
      <c r="A35" s="22"/>
      <c r="B35" s="35"/>
      <c r="C35" s="1148" t="s">
        <v>529</v>
      </c>
      <c r="D35" s="1149"/>
      <c r="E35" s="1150"/>
      <c r="F35" s="36">
        <v>4.45</v>
      </c>
      <c r="G35" s="37">
        <v>4.66</v>
      </c>
      <c r="H35" s="37">
        <v>5.0999999999999996</v>
      </c>
      <c r="I35" s="37">
        <v>4.8</v>
      </c>
      <c r="J35" s="38">
        <v>5.69</v>
      </c>
      <c r="K35" s="22"/>
      <c r="L35" s="22"/>
      <c r="M35" s="22"/>
      <c r="N35" s="22"/>
      <c r="O35" s="22"/>
      <c r="P35" s="22"/>
    </row>
    <row r="36" spans="1:16" ht="39" customHeight="1">
      <c r="A36" s="22"/>
      <c r="B36" s="35"/>
      <c r="C36" s="1148" t="s">
        <v>530</v>
      </c>
      <c r="D36" s="1149"/>
      <c r="E36" s="1150"/>
      <c r="F36" s="36">
        <v>1.1599999999999999</v>
      </c>
      <c r="G36" s="37">
        <v>1.67</v>
      </c>
      <c r="H36" s="37">
        <v>1.8</v>
      </c>
      <c r="I36" s="37">
        <v>1.37</v>
      </c>
      <c r="J36" s="38">
        <v>1.41</v>
      </c>
      <c r="K36" s="22"/>
      <c r="L36" s="22"/>
      <c r="M36" s="22"/>
      <c r="N36" s="22"/>
      <c r="O36" s="22"/>
      <c r="P36" s="22"/>
    </row>
    <row r="37" spans="1:16" ht="39" customHeight="1">
      <c r="A37" s="22"/>
      <c r="B37" s="35"/>
      <c r="C37" s="1148" t="s">
        <v>531</v>
      </c>
      <c r="D37" s="1149"/>
      <c r="E37" s="1150"/>
      <c r="F37" s="36">
        <v>1.89</v>
      </c>
      <c r="G37" s="37">
        <v>0.54</v>
      </c>
      <c r="H37" s="37">
        <v>1.26</v>
      </c>
      <c r="I37" s="37">
        <v>1.0900000000000001</v>
      </c>
      <c r="J37" s="38">
        <v>1.19</v>
      </c>
      <c r="K37" s="22"/>
      <c r="L37" s="22"/>
      <c r="M37" s="22"/>
      <c r="N37" s="22"/>
      <c r="O37" s="22"/>
      <c r="P37" s="22"/>
    </row>
    <row r="38" spans="1:16" ht="39" customHeight="1">
      <c r="A38" s="22"/>
      <c r="B38" s="35"/>
      <c r="C38" s="1148" t="s">
        <v>532</v>
      </c>
      <c r="D38" s="1149"/>
      <c r="E38" s="1150"/>
      <c r="F38" s="36">
        <v>0.04</v>
      </c>
      <c r="G38" s="37">
        <v>0.04</v>
      </c>
      <c r="H38" s="37">
        <v>0.05</v>
      </c>
      <c r="I38" s="37">
        <v>0</v>
      </c>
      <c r="J38" s="38">
        <v>0.45</v>
      </c>
      <c r="K38" s="22"/>
      <c r="L38" s="22"/>
      <c r="M38" s="22"/>
      <c r="N38" s="22"/>
      <c r="O38" s="22"/>
      <c r="P38" s="22"/>
    </row>
    <row r="39" spans="1:16" ht="39" customHeight="1">
      <c r="A39" s="22"/>
      <c r="B39" s="35"/>
      <c r="C39" s="1148" t="s">
        <v>533</v>
      </c>
      <c r="D39" s="1149"/>
      <c r="E39" s="1150"/>
      <c r="F39" s="36">
        <v>0.24</v>
      </c>
      <c r="G39" s="37">
        <v>0.19</v>
      </c>
      <c r="H39" s="37">
        <v>0.16</v>
      </c>
      <c r="I39" s="37">
        <v>0.09</v>
      </c>
      <c r="J39" s="38">
        <v>7.0000000000000007E-2</v>
      </c>
      <c r="K39" s="22"/>
      <c r="L39" s="22"/>
      <c r="M39" s="22"/>
      <c r="N39" s="22"/>
      <c r="O39" s="22"/>
      <c r="P39" s="22"/>
    </row>
    <row r="40" spans="1:16" ht="39" customHeight="1">
      <c r="A40" s="22"/>
      <c r="B40" s="35"/>
      <c r="C40" s="1148" t="s">
        <v>534</v>
      </c>
      <c r="D40" s="1149"/>
      <c r="E40" s="1150"/>
      <c r="F40" s="36">
        <v>0.17</v>
      </c>
      <c r="G40" s="37">
        <v>0.2</v>
      </c>
      <c r="H40" s="37">
        <v>0.17</v>
      </c>
      <c r="I40" s="37">
        <v>0.03</v>
      </c>
      <c r="J40" s="38">
        <v>0.02</v>
      </c>
      <c r="K40" s="22"/>
      <c r="L40" s="22"/>
      <c r="M40" s="22"/>
      <c r="N40" s="22"/>
      <c r="O40" s="22"/>
      <c r="P40" s="22"/>
    </row>
    <row r="41" spans="1:16" ht="39" customHeight="1">
      <c r="A41" s="22"/>
      <c r="B41" s="35"/>
      <c r="C41" s="1148" t="s">
        <v>535</v>
      </c>
      <c r="D41" s="1149"/>
      <c r="E41" s="1150"/>
      <c r="F41" s="36">
        <v>0</v>
      </c>
      <c r="G41" s="37">
        <v>0</v>
      </c>
      <c r="H41" s="37">
        <v>0</v>
      </c>
      <c r="I41" s="37">
        <v>0</v>
      </c>
      <c r="J41" s="38">
        <v>0</v>
      </c>
      <c r="K41" s="22"/>
      <c r="L41" s="22"/>
      <c r="M41" s="22"/>
      <c r="N41" s="22"/>
      <c r="O41" s="22"/>
      <c r="P41" s="22"/>
    </row>
    <row r="42" spans="1:16" ht="39" customHeight="1">
      <c r="A42" s="22"/>
      <c r="B42" s="39"/>
      <c r="C42" s="1148" t="s">
        <v>536</v>
      </c>
      <c r="D42" s="1149"/>
      <c r="E42" s="1150"/>
      <c r="F42" s="36" t="s">
        <v>484</v>
      </c>
      <c r="G42" s="37" t="s">
        <v>484</v>
      </c>
      <c r="H42" s="37" t="s">
        <v>484</v>
      </c>
      <c r="I42" s="37" t="s">
        <v>484</v>
      </c>
      <c r="J42" s="38" t="s">
        <v>484</v>
      </c>
      <c r="K42" s="22"/>
      <c r="L42" s="22"/>
      <c r="M42" s="22"/>
      <c r="N42" s="22"/>
      <c r="O42" s="22"/>
      <c r="P42" s="22"/>
    </row>
    <row r="43" spans="1:16" ht="39" customHeight="1" thickBot="1">
      <c r="A43" s="22"/>
      <c r="B43" s="40"/>
      <c r="C43" s="1151" t="s">
        <v>537</v>
      </c>
      <c r="D43" s="1152"/>
      <c r="E43" s="1153"/>
      <c r="F43" s="41">
        <v>1.1299999999999999</v>
      </c>
      <c r="G43" s="42">
        <v>2.36</v>
      </c>
      <c r="H43" s="42">
        <v>3.15</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20" zoomScale="80" zoomScaleNormal="8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4" t="s">
        <v>11</v>
      </c>
      <c r="C45" s="1165"/>
      <c r="D45" s="58"/>
      <c r="E45" s="1170" t="s">
        <v>12</v>
      </c>
      <c r="F45" s="1170"/>
      <c r="G45" s="1170"/>
      <c r="H45" s="1170"/>
      <c r="I45" s="1170"/>
      <c r="J45" s="1171"/>
      <c r="K45" s="59">
        <v>8301</v>
      </c>
      <c r="L45" s="60">
        <v>8368</v>
      </c>
      <c r="M45" s="60">
        <v>8318</v>
      </c>
      <c r="N45" s="60">
        <v>8122</v>
      </c>
      <c r="O45" s="61">
        <v>8461</v>
      </c>
      <c r="P45" s="48"/>
      <c r="Q45" s="48"/>
      <c r="R45" s="48"/>
      <c r="S45" s="48"/>
      <c r="T45" s="48"/>
      <c r="U45" s="48"/>
    </row>
    <row r="46" spans="1:21" ht="30.75" customHeight="1">
      <c r="A46" s="48"/>
      <c r="B46" s="1166"/>
      <c r="C46" s="1167"/>
      <c r="D46" s="62"/>
      <c r="E46" s="1158" t="s">
        <v>13</v>
      </c>
      <c r="F46" s="1158"/>
      <c r="G46" s="1158"/>
      <c r="H46" s="1158"/>
      <c r="I46" s="1158"/>
      <c r="J46" s="1159"/>
      <c r="K46" s="63" t="s">
        <v>484</v>
      </c>
      <c r="L46" s="64" t="s">
        <v>484</v>
      </c>
      <c r="M46" s="64" t="s">
        <v>484</v>
      </c>
      <c r="N46" s="64" t="s">
        <v>484</v>
      </c>
      <c r="O46" s="65" t="s">
        <v>484</v>
      </c>
      <c r="P46" s="48"/>
      <c r="Q46" s="48"/>
      <c r="R46" s="48"/>
      <c r="S46" s="48"/>
      <c r="T46" s="48"/>
      <c r="U46" s="48"/>
    </row>
    <row r="47" spans="1:21" ht="30.75" customHeight="1">
      <c r="A47" s="48"/>
      <c r="B47" s="1166"/>
      <c r="C47" s="1167"/>
      <c r="D47" s="62"/>
      <c r="E47" s="1158" t="s">
        <v>14</v>
      </c>
      <c r="F47" s="1158"/>
      <c r="G47" s="1158"/>
      <c r="H47" s="1158"/>
      <c r="I47" s="1158"/>
      <c r="J47" s="1159"/>
      <c r="K47" s="63" t="s">
        <v>484</v>
      </c>
      <c r="L47" s="64" t="s">
        <v>484</v>
      </c>
      <c r="M47" s="64" t="s">
        <v>484</v>
      </c>
      <c r="N47" s="64" t="s">
        <v>484</v>
      </c>
      <c r="O47" s="65" t="s">
        <v>484</v>
      </c>
      <c r="P47" s="48"/>
      <c r="Q47" s="48"/>
      <c r="R47" s="48"/>
      <c r="S47" s="48"/>
      <c r="T47" s="48"/>
      <c r="U47" s="48"/>
    </row>
    <row r="48" spans="1:21" ht="30.75" customHeight="1">
      <c r="A48" s="48"/>
      <c r="B48" s="1166"/>
      <c r="C48" s="1167"/>
      <c r="D48" s="62"/>
      <c r="E48" s="1158" t="s">
        <v>15</v>
      </c>
      <c r="F48" s="1158"/>
      <c r="G48" s="1158"/>
      <c r="H48" s="1158"/>
      <c r="I48" s="1158"/>
      <c r="J48" s="1159"/>
      <c r="K48" s="63">
        <v>2691</v>
      </c>
      <c r="L48" s="64">
        <v>2699</v>
      </c>
      <c r="M48" s="64">
        <v>2731</v>
      </c>
      <c r="N48" s="64">
        <v>2767</v>
      </c>
      <c r="O48" s="65">
        <v>2576</v>
      </c>
      <c r="P48" s="48"/>
      <c r="Q48" s="48"/>
      <c r="R48" s="48"/>
      <c r="S48" s="48"/>
      <c r="T48" s="48"/>
      <c r="U48" s="48"/>
    </row>
    <row r="49" spans="1:21" ht="30.75" customHeight="1">
      <c r="A49" s="48"/>
      <c r="B49" s="1166"/>
      <c r="C49" s="1167"/>
      <c r="D49" s="62"/>
      <c r="E49" s="1158" t="s">
        <v>16</v>
      </c>
      <c r="F49" s="1158"/>
      <c r="G49" s="1158"/>
      <c r="H49" s="1158"/>
      <c r="I49" s="1158"/>
      <c r="J49" s="1159"/>
      <c r="K49" s="63">
        <v>247</v>
      </c>
      <c r="L49" s="64">
        <v>93</v>
      </c>
      <c r="M49" s="64">
        <v>32</v>
      </c>
      <c r="N49" s="64">
        <v>38</v>
      </c>
      <c r="O49" s="65">
        <v>101</v>
      </c>
      <c r="P49" s="48"/>
      <c r="Q49" s="48"/>
      <c r="R49" s="48"/>
      <c r="S49" s="48"/>
      <c r="T49" s="48"/>
      <c r="U49" s="48"/>
    </row>
    <row r="50" spans="1:21" ht="30.75" customHeight="1">
      <c r="A50" s="48"/>
      <c r="B50" s="1166"/>
      <c r="C50" s="1167"/>
      <c r="D50" s="62"/>
      <c r="E50" s="1158" t="s">
        <v>17</v>
      </c>
      <c r="F50" s="1158"/>
      <c r="G50" s="1158"/>
      <c r="H50" s="1158"/>
      <c r="I50" s="1158"/>
      <c r="J50" s="1159"/>
      <c r="K50" s="63">
        <v>442</v>
      </c>
      <c r="L50" s="64">
        <v>418</v>
      </c>
      <c r="M50" s="64">
        <v>405</v>
      </c>
      <c r="N50" s="64">
        <v>398</v>
      </c>
      <c r="O50" s="65">
        <v>215</v>
      </c>
      <c r="P50" s="48"/>
      <c r="Q50" s="48"/>
      <c r="R50" s="48"/>
      <c r="S50" s="48"/>
      <c r="T50" s="48"/>
      <c r="U50" s="48"/>
    </row>
    <row r="51" spans="1:21" ht="30.75" customHeight="1">
      <c r="A51" s="48"/>
      <c r="B51" s="1168"/>
      <c r="C51" s="1169"/>
      <c r="D51" s="66"/>
      <c r="E51" s="1158" t="s">
        <v>18</v>
      </c>
      <c r="F51" s="1158"/>
      <c r="G51" s="1158"/>
      <c r="H51" s="1158"/>
      <c r="I51" s="1158"/>
      <c r="J51" s="1159"/>
      <c r="K51" s="63">
        <v>1</v>
      </c>
      <c r="L51" s="64">
        <v>0</v>
      </c>
      <c r="M51" s="64">
        <v>0</v>
      </c>
      <c r="N51" s="64">
        <v>0</v>
      </c>
      <c r="O51" s="65">
        <v>2</v>
      </c>
      <c r="P51" s="48"/>
      <c r="Q51" s="48"/>
      <c r="R51" s="48"/>
      <c r="S51" s="48"/>
      <c r="T51" s="48"/>
      <c r="U51" s="48"/>
    </row>
    <row r="52" spans="1:21" ht="30.75" customHeight="1">
      <c r="A52" s="48"/>
      <c r="B52" s="1156" t="s">
        <v>19</v>
      </c>
      <c r="C52" s="1157"/>
      <c r="D52" s="66"/>
      <c r="E52" s="1158" t="s">
        <v>20</v>
      </c>
      <c r="F52" s="1158"/>
      <c r="G52" s="1158"/>
      <c r="H52" s="1158"/>
      <c r="I52" s="1158"/>
      <c r="J52" s="1159"/>
      <c r="K52" s="63">
        <v>6498</v>
      </c>
      <c r="L52" s="64">
        <v>6564</v>
      </c>
      <c r="M52" s="64">
        <v>6694</v>
      </c>
      <c r="N52" s="64">
        <v>6698</v>
      </c>
      <c r="O52" s="65">
        <v>6834</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5184</v>
      </c>
      <c r="L53" s="69">
        <v>5014</v>
      </c>
      <c r="M53" s="69">
        <v>4792</v>
      </c>
      <c r="N53" s="69">
        <v>4627</v>
      </c>
      <c r="O53" s="70">
        <v>4521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22" zoomScale="80" zoomScaleNormal="8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84" t="s">
        <v>24</v>
      </c>
      <c r="C41" s="1185"/>
      <c r="D41" s="81"/>
      <c r="E41" s="1186" t="s">
        <v>25</v>
      </c>
      <c r="F41" s="1186"/>
      <c r="G41" s="1186"/>
      <c r="H41" s="1187"/>
      <c r="I41" s="82">
        <v>84778</v>
      </c>
      <c r="J41" s="83">
        <v>83957</v>
      </c>
      <c r="K41" s="83">
        <v>80513</v>
      </c>
      <c r="L41" s="83">
        <v>79560</v>
      </c>
      <c r="M41" s="84">
        <v>77888</v>
      </c>
    </row>
    <row r="42" spans="2:13" ht="27.75" customHeight="1">
      <c r="B42" s="1174"/>
      <c r="C42" s="1175"/>
      <c r="D42" s="85"/>
      <c r="E42" s="1178" t="s">
        <v>26</v>
      </c>
      <c r="F42" s="1178"/>
      <c r="G42" s="1178"/>
      <c r="H42" s="1179"/>
      <c r="I42" s="86">
        <v>1239</v>
      </c>
      <c r="J42" s="87">
        <v>975</v>
      </c>
      <c r="K42" s="87">
        <v>697</v>
      </c>
      <c r="L42" s="87">
        <v>411</v>
      </c>
      <c r="M42" s="88">
        <v>288</v>
      </c>
    </row>
    <row r="43" spans="2:13" ht="27.75" customHeight="1">
      <c r="B43" s="1174"/>
      <c r="C43" s="1175"/>
      <c r="D43" s="85"/>
      <c r="E43" s="1178" t="s">
        <v>27</v>
      </c>
      <c r="F43" s="1178"/>
      <c r="G43" s="1178"/>
      <c r="H43" s="1179"/>
      <c r="I43" s="86">
        <v>42405</v>
      </c>
      <c r="J43" s="87">
        <v>41514</v>
      </c>
      <c r="K43" s="87">
        <v>40423</v>
      </c>
      <c r="L43" s="87">
        <v>38682</v>
      </c>
      <c r="M43" s="88">
        <v>36280</v>
      </c>
    </row>
    <row r="44" spans="2:13" ht="27.75" customHeight="1">
      <c r="B44" s="1174"/>
      <c r="C44" s="1175"/>
      <c r="D44" s="85"/>
      <c r="E44" s="1178" t="s">
        <v>28</v>
      </c>
      <c r="F44" s="1178"/>
      <c r="G44" s="1178"/>
      <c r="H44" s="1179"/>
      <c r="I44" s="86">
        <v>228</v>
      </c>
      <c r="J44" s="87">
        <v>161</v>
      </c>
      <c r="K44" s="87">
        <v>148</v>
      </c>
      <c r="L44" s="87">
        <v>847</v>
      </c>
      <c r="M44" s="88">
        <v>844</v>
      </c>
    </row>
    <row r="45" spans="2:13" ht="27.75" customHeight="1">
      <c r="B45" s="1174"/>
      <c r="C45" s="1175"/>
      <c r="D45" s="85"/>
      <c r="E45" s="1178" t="s">
        <v>29</v>
      </c>
      <c r="F45" s="1178"/>
      <c r="G45" s="1178"/>
      <c r="H45" s="1179"/>
      <c r="I45" s="86">
        <v>8498</v>
      </c>
      <c r="J45" s="87">
        <v>7985</v>
      </c>
      <c r="K45" s="87">
        <v>7190</v>
      </c>
      <c r="L45" s="87">
        <v>6532</v>
      </c>
      <c r="M45" s="88">
        <v>6491</v>
      </c>
    </row>
    <row r="46" spans="2:13" ht="27.75" customHeight="1">
      <c r="B46" s="1174"/>
      <c r="C46" s="1175"/>
      <c r="D46" s="89"/>
      <c r="E46" s="1178" t="s">
        <v>30</v>
      </c>
      <c r="F46" s="1178"/>
      <c r="G46" s="1178"/>
      <c r="H46" s="1179"/>
      <c r="I46" s="86" t="s">
        <v>484</v>
      </c>
      <c r="J46" s="87" t="s">
        <v>484</v>
      </c>
      <c r="K46" s="87" t="s">
        <v>484</v>
      </c>
      <c r="L46" s="87" t="s">
        <v>484</v>
      </c>
      <c r="M46" s="88" t="s">
        <v>484</v>
      </c>
    </row>
    <row r="47" spans="2:13" ht="27.75" customHeight="1">
      <c r="B47" s="1174"/>
      <c r="C47" s="1175"/>
      <c r="D47" s="90"/>
      <c r="E47" s="1188" t="s">
        <v>31</v>
      </c>
      <c r="F47" s="1189"/>
      <c r="G47" s="1189"/>
      <c r="H47" s="1190"/>
      <c r="I47" s="86" t="s">
        <v>484</v>
      </c>
      <c r="J47" s="87" t="s">
        <v>484</v>
      </c>
      <c r="K47" s="87" t="s">
        <v>484</v>
      </c>
      <c r="L47" s="87" t="s">
        <v>484</v>
      </c>
      <c r="M47" s="88" t="s">
        <v>484</v>
      </c>
    </row>
    <row r="48" spans="2:13" ht="27.75" customHeight="1">
      <c r="B48" s="1174"/>
      <c r="C48" s="1175"/>
      <c r="D48" s="85"/>
      <c r="E48" s="1178" t="s">
        <v>32</v>
      </c>
      <c r="F48" s="1178"/>
      <c r="G48" s="1178"/>
      <c r="H48" s="1179"/>
      <c r="I48" s="86" t="s">
        <v>484</v>
      </c>
      <c r="J48" s="87" t="s">
        <v>484</v>
      </c>
      <c r="K48" s="87" t="s">
        <v>484</v>
      </c>
      <c r="L48" s="87" t="s">
        <v>484</v>
      </c>
      <c r="M48" s="88" t="s">
        <v>484</v>
      </c>
    </row>
    <row r="49" spans="2:13" ht="27.75" customHeight="1">
      <c r="B49" s="1176"/>
      <c r="C49" s="1177"/>
      <c r="D49" s="85"/>
      <c r="E49" s="1178" t="s">
        <v>33</v>
      </c>
      <c r="F49" s="1178"/>
      <c r="G49" s="1178"/>
      <c r="H49" s="1179"/>
      <c r="I49" s="86" t="s">
        <v>484</v>
      </c>
      <c r="J49" s="87" t="s">
        <v>484</v>
      </c>
      <c r="K49" s="87" t="s">
        <v>484</v>
      </c>
      <c r="L49" s="87" t="s">
        <v>484</v>
      </c>
      <c r="M49" s="88" t="s">
        <v>484</v>
      </c>
    </row>
    <row r="50" spans="2:13" ht="27.75" customHeight="1">
      <c r="B50" s="1172" t="s">
        <v>34</v>
      </c>
      <c r="C50" s="1173"/>
      <c r="D50" s="91"/>
      <c r="E50" s="1178" t="s">
        <v>35</v>
      </c>
      <c r="F50" s="1178"/>
      <c r="G50" s="1178"/>
      <c r="H50" s="1179"/>
      <c r="I50" s="86">
        <v>12122</v>
      </c>
      <c r="J50" s="87">
        <v>12952</v>
      </c>
      <c r="K50" s="87">
        <v>13836</v>
      </c>
      <c r="L50" s="87">
        <v>16071</v>
      </c>
      <c r="M50" s="88">
        <v>16413</v>
      </c>
    </row>
    <row r="51" spans="2:13" ht="27.75" customHeight="1">
      <c r="B51" s="1174"/>
      <c r="C51" s="1175"/>
      <c r="D51" s="85"/>
      <c r="E51" s="1178" t="s">
        <v>36</v>
      </c>
      <c r="F51" s="1178"/>
      <c r="G51" s="1178"/>
      <c r="H51" s="1179"/>
      <c r="I51" s="86">
        <v>837</v>
      </c>
      <c r="J51" s="87">
        <v>640</v>
      </c>
      <c r="K51" s="87">
        <v>323</v>
      </c>
      <c r="L51" s="87">
        <v>309</v>
      </c>
      <c r="M51" s="88">
        <v>410</v>
      </c>
    </row>
    <row r="52" spans="2:13" ht="27.75" customHeight="1">
      <c r="B52" s="1176"/>
      <c r="C52" s="1177"/>
      <c r="D52" s="85"/>
      <c r="E52" s="1178" t="s">
        <v>37</v>
      </c>
      <c r="F52" s="1178"/>
      <c r="G52" s="1178"/>
      <c r="H52" s="1179"/>
      <c r="I52" s="86">
        <v>74202</v>
      </c>
      <c r="J52" s="87">
        <v>75251</v>
      </c>
      <c r="K52" s="87">
        <v>75082</v>
      </c>
      <c r="L52" s="87">
        <v>73703</v>
      </c>
      <c r="M52" s="88">
        <v>72877</v>
      </c>
    </row>
    <row r="53" spans="2:13" ht="27.75" customHeight="1" thickBot="1">
      <c r="B53" s="1180" t="s">
        <v>21</v>
      </c>
      <c r="C53" s="1181"/>
      <c r="D53" s="92"/>
      <c r="E53" s="1182" t="s">
        <v>38</v>
      </c>
      <c r="F53" s="1182"/>
      <c r="G53" s="1182"/>
      <c r="H53" s="1183"/>
      <c r="I53" s="93">
        <v>49987</v>
      </c>
      <c r="J53" s="94">
        <v>45748</v>
      </c>
      <c r="K53" s="94">
        <v>39729</v>
      </c>
      <c r="L53" s="94">
        <v>35949</v>
      </c>
      <c r="M53" s="95">
        <v>32091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6" customWidth="1"/>
    <col min="2" max="8" width="13.33203125" style="106" customWidth="1"/>
    <col min="9" max="16384" width="11.10937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51292</v>
      </c>
      <c r="E3" s="118"/>
      <c r="F3" s="119">
        <v>57996</v>
      </c>
      <c r="G3" s="120"/>
      <c r="H3" s="121"/>
    </row>
    <row r="4" spans="1:8">
      <c r="A4" s="122"/>
      <c r="B4" s="123"/>
      <c r="C4" s="124"/>
      <c r="D4" s="125">
        <v>22827</v>
      </c>
      <c r="E4" s="126"/>
      <c r="F4" s="127">
        <v>32288</v>
      </c>
      <c r="G4" s="128"/>
      <c r="H4" s="129"/>
    </row>
    <row r="5" spans="1:8">
      <c r="A5" s="110" t="s">
        <v>517</v>
      </c>
      <c r="B5" s="115"/>
      <c r="C5" s="116"/>
      <c r="D5" s="117">
        <v>68949</v>
      </c>
      <c r="E5" s="118"/>
      <c r="F5" s="119">
        <v>64620</v>
      </c>
      <c r="G5" s="120"/>
      <c r="H5" s="121"/>
    </row>
    <row r="6" spans="1:8">
      <c r="A6" s="122"/>
      <c r="B6" s="123"/>
      <c r="C6" s="124"/>
      <c r="D6" s="125">
        <v>20452</v>
      </c>
      <c r="E6" s="126"/>
      <c r="F6" s="127">
        <v>37260</v>
      </c>
      <c r="G6" s="128"/>
      <c r="H6" s="129"/>
    </row>
    <row r="7" spans="1:8">
      <c r="A7" s="110" t="s">
        <v>518</v>
      </c>
      <c r="B7" s="115"/>
      <c r="C7" s="116"/>
      <c r="D7" s="117">
        <v>50780</v>
      </c>
      <c r="E7" s="118"/>
      <c r="F7" s="119">
        <v>64287</v>
      </c>
      <c r="G7" s="120"/>
      <c r="H7" s="121"/>
    </row>
    <row r="8" spans="1:8">
      <c r="A8" s="122"/>
      <c r="B8" s="123"/>
      <c r="C8" s="124"/>
      <c r="D8" s="125">
        <v>28473</v>
      </c>
      <c r="E8" s="126"/>
      <c r="F8" s="127">
        <v>41052</v>
      </c>
      <c r="G8" s="128"/>
      <c r="H8" s="129"/>
    </row>
    <row r="9" spans="1:8">
      <c r="A9" s="110" t="s">
        <v>519</v>
      </c>
      <c r="B9" s="115"/>
      <c r="C9" s="116"/>
      <c r="D9" s="117">
        <v>63331</v>
      </c>
      <c r="E9" s="118"/>
      <c r="F9" s="119">
        <v>64346</v>
      </c>
      <c r="G9" s="120"/>
      <c r="H9" s="121"/>
    </row>
    <row r="10" spans="1:8">
      <c r="A10" s="122"/>
      <c r="B10" s="123"/>
      <c r="C10" s="124"/>
      <c r="D10" s="125">
        <v>34359</v>
      </c>
      <c r="E10" s="126"/>
      <c r="F10" s="127">
        <v>38517</v>
      </c>
      <c r="G10" s="128"/>
      <c r="H10" s="129"/>
    </row>
    <row r="11" spans="1:8">
      <c r="A11" s="110" t="s">
        <v>520</v>
      </c>
      <c r="B11" s="115"/>
      <c r="C11" s="116"/>
      <c r="D11" s="117">
        <v>59099</v>
      </c>
      <c r="E11" s="118"/>
      <c r="F11" s="119">
        <v>65942</v>
      </c>
      <c r="G11" s="120"/>
      <c r="H11" s="121"/>
    </row>
    <row r="12" spans="1:8">
      <c r="A12" s="122"/>
      <c r="B12" s="123"/>
      <c r="C12" s="130"/>
      <c r="D12" s="125">
        <v>25598</v>
      </c>
      <c r="E12" s="126"/>
      <c r="F12" s="127">
        <v>32778</v>
      </c>
      <c r="G12" s="128"/>
      <c r="H12" s="129"/>
    </row>
    <row r="13" spans="1:8">
      <c r="A13" s="110"/>
      <c r="B13" s="115"/>
      <c r="C13" s="131"/>
      <c r="D13" s="132">
        <v>58690</v>
      </c>
      <c r="E13" s="133"/>
      <c r="F13" s="134">
        <v>63438</v>
      </c>
      <c r="G13" s="135"/>
      <c r="H13" s="121"/>
    </row>
    <row r="14" spans="1:8">
      <c r="A14" s="122"/>
      <c r="B14" s="123"/>
      <c r="C14" s="124"/>
      <c r="D14" s="125">
        <v>26342</v>
      </c>
      <c r="E14" s="126"/>
      <c r="F14" s="127">
        <v>36379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1.9</v>
      </c>
      <c r="C19" s="136">
        <f>ROUND(VALUE(SUBSTITUTE(実質収支比率等に係る経年分析!G$48,"▲","-")),2)</f>
        <v>0.54</v>
      </c>
      <c r="D19" s="136">
        <f>ROUND(VALUE(SUBSTITUTE(実質収支比率等に係る経年分析!H$48,"▲","-")),2)</f>
        <v>1.26</v>
      </c>
      <c r="E19" s="136">
        <f>ROUND(VALUE(SUBSTITUTE(実質収支比率等に係る経年分析!I$48,"▲","-")),2)</f>
        <v>1.0900000000000001</v>
      </c>
      <c r="F19" s="136">
        <f>ROUND(VALUE(SUBSTITUTE(実質収支比率等に係る経年分析!J$48,"▲","-")),2)</f>
        <v>1.2</v>
      </c>
    </row>
    <row r="20" spans="1:11">
      <c r="A20" s="136" t="s">
        <v>43</v>
      </c>
      <c r="B20" s="136">
        <f>ROUND(VALUE(SUBSTITUTE(実質収支比率等に係る経年分析!F$47,"▲","-")),2)</f>
        <v>15.58</v>
      </c>
      <c r="C20" s="136">
        <f>ROUND(VALUE(SUBSTITUTE(実質収支比率等に係る経年分析!G$47,"▲","-")),2)</f>
        <v>17.63</v>
      </c>
      <c r="D20" s="136">
        <f>ROUND(VALUE(SUBSTITUTE(実質収支比率等に係る経年分析!H$47,"▲","-")),2)</f>
        <v>21.58</v>
      </c>
      <c r="E20" s="136">
        <f>ROUND(VALUE(SUBSTITUTE(実質収支比率等に係る経年分析!I$47,"▲","-")),2)</f>
        <v>25.19</v>
      </c>
      <c r="F20" s="136">
        <f>ROUND(VALUE(SUBSTITUTE(実質収支比率等に係る経年分析!J$47,"▲","-")),2)</f>
        <v>25.83</v>
      </c>
    </row>
    <row r="21" spans="1:11">
      <c r="A21" s="136" t="s">
        <v>44</v>
      </c>
      <c r="B21" s="136">
        <f>IF(ISNUMBER(VALUE(SUBSTITUTE(実質収支比率等に係る経年分析!F$49,"▲","-"))),ROUND(VALUE(SUBSTITUTE(実質収支比率等に係る経年分析!F$49,"▲","-")),2),NA())</f>
        <v>4.2</v>
      </c>
      <c r="C21" s="136">
        <f>IF(ISNUMBER(VALUE(SUBSTITUTE(実質収支比率等に係る経年分析!G$49,"▲","-"))),ROUND(VALUE(SUBSTITUTE(実質収支比率等に係る経年分析!G$49,"▲","-")),2),NA())</f>
        <v>2.0699999999999998</v>
      </c>
      <c r="D21" s="136">
        <f>IF(ISNUMBER(VALUE(SUBSTITUTE(実質収支比率等に係る経年分析!H$49,"▲","-"))),ROUND(VALUE(SUBSTITUTE(実質収支比率等に係る経年分析!H$49,"▲","-")),2),NA())</f>
        <v>7.21</v>
      </c>
      <c r="E21" s="136">
        <f>IF(ISNUMBER(VALUE(SUBSTITUTE(実質収支比率等に係る経年分析!I$49,"▲","-"))),ROUND(VALUE(SUBSTITUTE(実質収支比率等に係る経年分析!I$49,"▲","-")),2),NA())</f>
        <v>3.54</v>
      </c>
      <c r="F21" s="136">
        <f>IF(ISNUMBER(VALUE(SUBSTITUTE(実質収支比率等に係る経年分析!J$49,"▲","-"))),ROUND(VALUE(SUBSTITUTE(実質収支比率等に係る経年分析!J$49,"▲","-")),2),NA())</f>
        <v>0.37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1.1299999999999999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2.36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3.15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介護保険特別会計（介護サービス事業勘定）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0.17</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国民宿舎等事業会計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介護保険特別会計（保険事業勘定）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0.45</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1.89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1.0900000000000001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1.19</v>
      </c>
    </row>
    <row r="34" spans="1:16">
      <c r="A34" s="137" t="str">
        <f>IF(連結実質赤字比率に係る赤字・黒字の構成分析!C$36="",NA(),連結実質赤字比率に係る赤字・黒字の構成分析!C$36)</f>
        <v>国民健康保険特別会計（事業勘定）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1.1599999999999999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1.41</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4.45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4.66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5.0999999999999996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5.69</v>
      </c>
    </row>
    <row r="36" spans="1:16">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#VALUE!</v>
      </c>
      <c r="C36" s="137" t="e">
        <f>IF(ROUND(VALUE(SUBSTITUTE(連結実質赤字比率に係る赤字・黒字の構成分析!F$34,"▲", "-")), 2) &gt;= 0, ABS(ROUND(VALUE(SUBSTITUTE(連結実質赤字比率に係る赤字・黒字の構成分析!F$34,"▲", "-")), 2)), NA())</f>
        <v>#VALUE!</v>
      </c>
      <c r="D36" s="137" t="e">
        <f>IF(ROUND(VALUE(SUBSTITUTE(連結実質赤字比率に係る赤字・黒字の構成分析!G$34,"▲", "-")), 2) &lt; 0, ABS(ROUND(VALUE(SUBSTITUTE(連結実質赤字比率に係る赤字・黒字の構成分析!G$34,"▲", "-")), 2)), NA())</f>
        <v>#VALUE!</v>
      </c>
      <c r="E36" s="137" t="e">
        <f>IF(ROUND(VALUE(SUBSTITUTE(連結実質赤字比率に係る赤字・黒字の構成分析!G$34,"▲", "-")), 2) &gt;= 0, ABS(ROUND(VALUE(SUBSTITUTE(連結実質赤字比率に係る赤字・黒字の構成分析!G$34,"▲", "-")), 2)), NA())</f>
        <v>#VALUE!</v>
      </c>
      <c r="F36" s="137" t="e">
        <f>IF(ROUND(VALUE(SUBSTITUTE(連結実質赤字比率に係る赤字・黒字の構成分析!H$34,"▲", "-")), 2) &lt; 0, ABS(ROUND(VALUE(SUBSTITUTE(連結実質赤字比率に係る赤字・黒字の構成分析!H$34,"▲", "-")), 2)), NA())</f>
        <v>#VALUE!</v>
      </c>
      <c r="G36" s="137" t="e">
        <f>IF(ROUND(VALUE(SUBSTITUTE(連結実質赤字比率に係る赤字・黒字の構成分析!H$34,"▲", "-")), 2) &gt;= 0, ABS(ROUND(VALUE(SUBSTITUTE(連結実質赤字比率に係る赤字・黒字の構成分析!H$34,"▲", "-")), 2)), NA())</f>
        <v>#VALUE!</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6.17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6.83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6498</v>
      </c>
      <c r="E42" s="138"/>
      <c r="F42" s="138"/>
      <c r="G42" s="138">
        <f>'実質公債費比率（分子）の構造'!L$52</f>
        <v>6564</v>
      </c>
      <c r="H42" s="138"/>
      <c r="I42" s="138"/>
      <c r="J42" s="138">
        <f>'実質公債費比率（分子）の構造'!M$52</f>
        <v>6694</v>
      </c>
      <c r="K42" s="138"/>
      <c r="L42" s="138"/>
      <c r="M42" s="138">
        <f>'実質公債費比率（分子）の構造'!N$52</f>
        <v>6698</v>
      </c>
      <c r="N42" s="138"/>
      <c r="O42" s="138"/>
      <c r="P42" s="138">
        <f>'実質公債費比率（分子）の構造'!O$52</f>
        <v>6834</v>
      </c>
    </row>
    <row r="43" spans="1:16">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2</v>
      </c>
      <c r="O43" s="138"/>
      <c r="P43" s="138"/>
    </row>
    <row r="44" spans="1:16">
      <c r="A44" s="138" t="s">
        <v>53</v>
      </c>
      <c r="B44" s="138">
        <f>'実質公債費比率（分子）の構造'!K$50</f>
        <v>442</v>
      </c>
      <c r="C44" s="138"/>
      <c r="D44" s="138"/>
      <c r="E44" s="138">
        <f>'実質公債費比率（分子）の構造'!L$50</f>
        <v>418</v>
      </c>
      <c r="F44" s="138"/>
      <c r="G44" s="138"/>
      <c r="H44" s="138">
        <f>'実質公債費比率（分子）の構造'!M$50</f>
        <v>405</v>
      </c>
      <c r="I44" s="138"/>
      <c r="J44" s="138"/>
      <c r="K44" s="138">
        <f>'実質公債費比率（分子）の構造'!N$50</f>
        <v>398</v>
      </c>
      <c r="L44" s="138"/>
      <c r="M44" s="138"/>
      <c r="N44" s="138">
        <f>'実質公債費比率（分子）の構造'!O$50</f>
        <v>215</v>
      </c>
      <c r="O44" s="138"/>
      <c r="P44" s="138"/>
    </row>
    <row r="45" spans="1:16">
      <c r="A45" s="138" t="s">
        <v>54</v>
      </c>
      <c r="B45" s="138">
        <f>'実質公債費比率（分子）の構造'!K$49</f>
        <v>247</v>
      </c>
      <c r="C45" s="138"/>
      <c r="D45" s="138"/>
      <c r="E45" s="138">
        <f>'実質公債費比率（分子）の構造'!L$49</f>
        <v>93</v>
      </c>
      <c r="F45" s="138"/>
      <c r="G45" s="138"/>
      <c r="H45" s="138">
        <f>'実質公債費比率（分子）の構造'!M$49</f>
        <v>32</v>
      </c>
      <c r="I45" s="138"/>
      <c r="J45" s="138"/>
      <c r="K45" s="138">
        <f>'実質公債費比率（分子）の構造'!N$49</f>
        <v>38</v>
      </c>
      <c r="L45" s="138"/>
      <c r="M45" s="138"/>
      <c r="N45" s="138">
        <f>'実質公債費比率（分子）の構造'!O$49</f>
        <v>101</v>
      </c>
      <c r="O45" s="138"/>
      <c r="P45" s="138"/>
    </row>
    <row r="46" spans="1:16">
      <c r="A46" s="138" t="s">
        <v>55</v>
      </c>
      <c r="B46" s="138">
        <f>'実質公債費比率（分子）の構造'!K$48</f>
        <v>2691</v>
      </c>
      <c r="C46" s="138"/>
      <c r="D46" s="138"/>
      <c r="E46" s="138">
        <f>'実質公債費比率（分子）の構造'!L$48</f>
        <v>2699</v>
      </c>
      <c r="F46" s="138"/>
      <c r="G46" s="138"/>
      <c r="H46" s="138">
        <f>'実質公債費比率（分子）の構造'!M$48</f>
        <v>2731</v>
      </c>
      <c r="I46" s="138"/>
      <c r="J46" s="138"/>
      <c r="K46" s="138">
        <f>'実質公債費比率（分子）の構造'!N$48</f>
        <v>2767</v>
      </c>
      <c r="L46" s="138"/>
      <c r="M46" s="138"/>
      <c r="N46" s="138">
        <f>'実質公債費比率（分子）の構造'!O$48</f>
        <v>2576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8301</v>
      </c>
      <c r="C49" s="138"/>
      <c r="D49" s="138"/>
      <c r="E49" s="138">
        <f>'実質公債費比率（分子）の構造'!L$45</f>
        <v>8368</v>
      </c>
      <c r="F49" s="138"/>
      <c r="G49" s="138"/>
      <c r="H49" s="138">
        <f>'実質公債費比率（分子）の構造'!M$45</f>
        <v>8318</v>
      </c>
      <c r="I49" s="138"/>
      <c r="J49" s="138"/>
      <c r="K49" s="138">
        <f>'実質公債費比率（分子）の構造'!N$45</f>
        <v>8122</v>
      </c>
      <c r="L49" s="138"/>
      <c r="M49" s="138"/>
      <c r="N49" s="138">
        <f>'実質公債費比率（分子）の構造'!O$45</f>
        <v>8461</v>
      </c>
      <c r="O49" s="138"/>
      <c r="P49" s="138"/>
    </row>
    <row r="50" spans="1:16">
      <c r="A50" s="138" t="s">
        <v>59</v>
      </c>
      <c r="B50" s="138" t="e">
        <f>NA()</f>
        <v>#N/A</v>
      </c>
      <c r="C50" s="138">
        <f>IF(ISNUMBER('実質公債費比率（分子）の構造'!K$53),'実質公債費比率（分子）の構造'!K$53,NA())</f>
        <v>5184</v>
      </c>
      <c r="D50" s="138" t="e">
        <f>NA()</f>
        <v>#N/A</v>
      </c>
      <c r="E50" s="138" t="e">
        <f>NA()</f>
        <v>#N/A</v>
      </c>
      <c r="F50" s="138">
        <f>IF(ISNUMBER('実質公債費比率（分子）の構造'!L$53),'実質公債費比率（分子）の構造'!L$53,NA())</f>
        <v>5014</v>
      </c>
      <c r="G50" s="138" t="e">
        <f>NA()</f>
        <v>#N/A</v>
      </c>
      <c r="H50" s="138" t="e">
        <f>NA()</f>
        <v>#N/A</v>
      </c>
      <c r="I50" s="138">
        <f>IF(ISNUMBER('実質公債費比率（分子）の構造'!M$53),'実質公債費比率（分子）の構造'!M$53,NA())</f>
        <v>4792</v>
      </c>
      <c r="J50" s="138" t="e">
        <f>NA()</f>
        <v>#N/A</v>
      </c>
      <c r="K50" s="138" t="e">
        <f>NA()</f>
        <v>#N/A</v>
      </c>
      <c r="L50" s="138">
        <f>IF(ISNUMBER('実質公債費比率（分子）の構造'!N$53),'実質公債費比率（分子）の構造'!N$53,NA())</f>
        <v>4627</v>
      </c>
      <c r="M50" s="138" t="e">
        <f>NA()</f>
        <v>#N/A</v>
      </c>
      <c r="N50" s="138" t="e">
        <f>NA()</f>
        <v>#N/A</v>
      </c>
      <c r="O50" s="138">
        <f>IF(ISNUMBER('実質公債費比率（分子）の構造'!O$53),'実質公債費比率（分子）の構造'!O$53,NA())</f>
        <v>4521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74202</v>
      </c>
      <c r="E56" s="137"/>
      <c r="F56" s="137"/>
      <c r="G56" s="137">
        <f>'将来負担比率（分子）の構造'!J$52</f>
        <v>75251</v>
      </c>
      <c r="H56" s="137"/>
      <c r="I56" s="137"/>
      <c r="J56" s="137">
        <f>'将来負担比率（分子）の構造'!K$52</f>
        <v>75082</v>
      </c>
      <c r="K56" s="137"/>
      <c r="L56" s="137"/>
      <c r="M56" s="137">
        <f>'将来負担比率（分子）の構造'!L$52</f>
        <v>73703</v>
      </c>
      <c r="N56" s="137"/>
      <c r="O56" s="137"/>
      <c r="P56" s="137">
        <f>'将来負担比率（分子）の構造'!M$52</f>
        <v>72877</v>
      </c>
    </row>
    <row r="57" spans="1:16">
      <c r="A57" s="137" t="s">
        <v>36</v>
      </c>
      <c r="B57" s="137"/>
      <c r="C57" s="137"/>
      <c r="D57" s="137">
        <f>'将来負担比率（分子）の構造'!I$51</f>
        <v>837</v>
      </c>
      <c r="E57" s="137"/>
      <c r="F57" s="137"/>
      <c r="G57" s="137">
        <f>'将来負担比率（分子）の構造'!J$51</f>
        <v>640</v>
      </c>
      <c r="H57" s="137"/>
      <c r="I57" s="137"/>
      <c r="J57" s="137">
        <f>'将来負担比率（分子）の構造'!K$51</f>
        <v>323</v>
      </c>
      <c r="K57" s="137"/>
      <c r="L57" s="137"/>
      <c r="M57" s="137">
        <f>'将来負担比率（分子）の構造'!L$51</f>
        <v>309</v>
      </c>
      <c r="N57" s="137"/>
      <c r="O57" s="137"/>
      <c r="P57" s="137">
        <f>'将来負担比率（分子）の構造'!M$51</f>
        <v>410</v>
      </c>
    </row>
    <row r="58" spans="1:16">
      <c r="A58" s="137" t="s">
        <v>35</v>
      </c>
      <c r="B58" s="137"/>
      <c r="C58" s="137"/>
      <c r="D58" s="137">
        <f>'将来負担比率（分子）の構造'!I$50</f>
        <v>12122</v>
      </c>
      <c r="E58" s="137"/>
      <c r="F58" s="137"/>
      <c r="G58" s="137">
        <f>'将来負担比率（分子）の構造'!J$50</f>
        <v>12952</v>
      </c>
      <c r="H58" s="137"/>
      <c r="I58" s="137"/>
      <c r="J58" s="137">
        <f>'将来負担比率（分子）の構造'!K$50</f>
        <v>13836</v>
      </c>
      <c r="K58" s="137"/>
      <c r="L58" s="137"/>
      <c r="M58" s="137">
        <f>'将来負担比率（分子）の構造'!L$50</f>
        <v>16071</v>
      </c>
      <c r="N58" s="137"/>
      <c r="O58" s="137"/>
      <c r="P58" s="137">
        <f>'将来負担比率（分子）の構造'!M$50</f>
        <v>16413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8498</v>
      </c>
      <c r="C62" s="137"/>
      <c r="D62" s="137"/>
      <c r="E62" s="137">
        <f>'将来負担比率（分子）の構造'!J$45</f>
        <v>7985</v>
      </c>
      <c r="F62" s="137"/>
      <c r="G62" s="137"/>
      <c r="H62" s="137">
        <f>'将来負担比率（分子）の構造'!K$45</f>
        <v>7190</v>
      </c>
      <c r="I62" s="137"/>
      <c r="J62" s="137"/>
      <c r="K62" s="137">
        <f>'将来負担比率（分子）の構造'!L$45</f>
        <v>6532</v>
      </c>
      <c r="L62" s="137"/>
      <c r="M62" s="137"/>
      <c r="N62" s="137">
        <f>'将来負担比率（分子）の構造'!M$45</f>
        <v>6491</v>
      </c>
      <c r="O62" s="137"/>
      <c r="P62" s="137"/>
    </row>
    <row r="63" spans="1:16">
      <c r="A63" s="137" t="s">
        <v>28</v>
      </c>
      <c r="B63" s="137">
        <f>'将来負担比率（分子）の構造'!I$44</f>
        <v>228</v>
      </c>
      <c r="C63" s="137"/>
      <c r="D63" s="137"/>
      <c r="E63" s="137">
        <f>'将来負担比率（分子）の構造'!J$44</f>
        <v>161</v>
      </c>
      <c r="F63" s="137"/>
      <c r="G63" s="137"/>
      <c r="H63" s="137">
        <f>'将来負担比率（分子）の構造'!K$44</f>
        <v>148</v>
      </c>
      <c r="I63" s="137"/>
      <c r="J63" s="137"/>
      <c r="K63" s="137">
        <f>'将来負担比率（分子）の構造'!L$44</f>
        <v>847</v>
      </c>
      <c r="L63" s="137"/>
      <c r="M63" s="137"/>
      <c r="N63" s="137">
        <f>'将来負担比率（分子）の構造'!M$44</f>
        <v>844</v>
      </c>
      <c r="O63" s="137"/>
      <c r="P63" s="137"/>
    </row>
    <row r="64" spans="1:16">
      <c r="A64" s="137" t="s">
        <v>27</v>
      </c>
      <c r="B64" s="137">
        <f>'将来負担比率（分子）の構造'!I$43</f>
        <v>42405</v>
      </c>
      <c r="C64" s="137"/>
      <c r="D64" s="137"/>
      <c r="E64" s="137">
        <f>'将来負担比率（分子）の構造'!J$43</f>
        <v>41514</v>
      </c>
      <c r="F64" s="137"/>
      <c r="G64" s="137"/>
      <c r="H64" s="137">
        <f>'将来負担比率（分子）の構造'!K$43</f>
        <v>40423</v>
      </c>
      <c r="I64" s="137"/>
      <c r="J64" s="137"/>
      <c r="K64" s="137">
        <f>'将来負担比率（分子）の構造'!L$43</f>
        <v>38682</v>
      </c>
      <c r="L64" s="137"/>
      <c r="M64" s="137"/>
      <c r="N64" s="137">
        <f>'将来負担比率（分子）の構造'!M$43</f>
        <v>36280</v>
      </c>
      <c r="O64" s="137"/>
      <c r="P64" s="137"/>
    </row>
    <row r="65" spans="1:16">
      <c r="A65" s="137" t="s">
        <v>26</v>
      </c>
      <c r="B65" s="137">
        <f>'将来負担比率（分子）の構造'!I$42</f>
        <v>1239</v>
      </c>
      <c r="C65" s="137"/>
      <c r="D65" s="137"/>
      <c r="E65" s="137">
        <f>'将来負担比率（分子）の構造'!J$42</f>
        <v>975</v>
      </c>
      <c r="F65" s="137"/>
      <c r="G65" s="137"/>
      <c r="H65" s="137">
        <f>'将来負担比率（分子）の構造'!K$42</f>
        <v>697</v>
      </c>
      <c r="I65" s="137"/>
      <c r="J65" s="137"/>
      <c r="K65" s="137">
        <f>'将来負担比率（分子）の構造'!L$42</f>
        <v>411</v>
      </c>
      <c r="L65" s="137"/>
      <c r="M65" s="137"/>
      <c r="N65" s="137">
        <f>'将来負担比率（分子）の構造'!M$42</f>
        <v>288</v>
      </c>
      <c r="O65" s="137"/>
      <c r="P65" s="137"/>
    </row>
    <row r="66" spans="1:16">
      <c r="A66" s="137" t="s">
        <v>25</v>
      </c>
      <c r="B66" s="137">
        <f>'将来負担比率（分子）の構造'!I$41</f>
        <v>84778</v>
      </c>
      <c r="C66" s="137"/>
      <c r="D66" s="137"/>
      <c r="E66" s="137">
        <f>'将来負担比率（分子）の構造'!J$41</f>
        <v>83957</v>
      </c>
      <c r="F66" s="137"/>
      <c r="G66" s="137"/>
      <c r="H66" s="137">
        <f>'将来負担比率（分子）の構造'!K$41</f>
        <v>80513</v>
      </c>
      <c r="I66" s="137"/>
      <c r="J66" s="137"/>
      <c r="K66" s="137">
        <f>'将来負担比率（分子）の構造'!L$41</f>
        <v>79560</v>
      </c>
      <c r="L66" s="137"/>
      <c r="M66" s="137"/>
      <c r="N66" s="137">
        <f>'将来負担比率（分子）の構造'!M$41</f>
        <v>77888</v>
      </c>
      <c r="O66" s="137"/>
      <c r="P66" s="137"/>
    </row>
    <row r="67" spans="1:16">
      <c r="A67" s="137" t="s">
        <v>63</v>
      </c>
      <c r="B67" s="137" t="e">
        <f>NA()</f>
        <v>#N/A</v>
      </c>
      <c r="C67" s="137">
        <f>IF(ISNUMBER('将来負担比率（分子）の構造'!I$53), IF('将来負担比率（分子）の構造'!I$53 &lt; 0, 0, '将来負担比率（分子）の構造'!I$53), NA())</f>
        <v>49987</v>
      </c>
      <c r="D67" s="137" t="e">
        <f>NA()</f>
        <v>#N/A</v>
      </c>
      <c r="E67" s="137" t="e">
        <f>NA()</f>
        <v>#N/A</v>
      </c>
      <c r="F67" s="137">
        <f>IF(ISNUMBER('将来負担比率（分子）の構造'!J$53), IF('将来負担比率（分子）の構造'!J$53 &lt; 0, 0, '将来負担比率（分子）の構造'!J$53), NA())</f>
        <v>45748</v>
      </c>
      <c r="G67" s="137" t="e">
        <f>NA()</f>
        <v>#N/A</v>
      </c>
      <c r="H67" s="137" t="e">
        <f>NA()</f>
        <v>#N/A</v>
      </c>
      <c r="I67" s="137">
        <f>IF(ISNUMBER('将来負担比率（分子）の構造'!K$53), IF('将来負担比率（分子）の構造'!K$53 &lt; 0, 0, '将来負担比率（分子）の構造'!K$53), NA())</f>
        <v>39729</v>
      </c>
      <c r="J67" s="137" t="e">
        <f>NA()</f>
        <v>#N/A</v>
      </c>
      <c r="K67" s="137" t="e">
        <f>NA()</f>
        <v>#N/A</v>
      </c>
      <c r="L67" s="137">
        <f>IF(ISNUMBER('将来負担比率（分子）の構造'!L$53), IF('将来負担比率（分子）の構造'!L$53 &lt; 0, 0, '将来負担比率（分子）の構造'!L$53), NA())</f>
        <v>35949</v>
      </c>
      <c r="M67" s="137" t="e">
        <f>NA()</f>
        <v>#N/A</v>
      </c>
      <c r="N67" s="137" t="e">
        <f>NA()</f>
        <v>#N/A</v>
      </c>
      <c r="O67" s="137">
        <f>IF(ISNUMBER('将来負担比率（分子）の構造'!M$53), IF('将来負担比率（分子）の構造'!M$53 &lt; 0, 0, '将来負担比率（分子）の構造'!M$53), NA())</f>
        <v>32091</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2018-02-23T03:07:13Z</cp:lastPrinted>
  <dcterms:created xsi:type="dcterms:W3CDTF">2018-01-24T03:37:36Z</dcterms:created>
  <dcterms:modified xsi:type="dcterms:W3CDTF">2018-03-09T00:27:56Z</dcterms:modified>
  <cp:category/>
</cp:coreProperties>
</file>