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2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nki\Desktop\【奥州市】公表用財務書類（加工）\"/>
    </mc:Choice>
  </mc:AlternateContent>
  <xr:revisionPtr revIDLastSave="0" documentId="13_ncr:1_{864D6A8C-2C4E-4446-B39F-3783D97799B9}" xr6:coauthVersionLast="32" xr6:coauthVersionMax="32" xr10:uidLastSave="{00000000-0000-0000-0000-000000000000}"/>
  <bookViews>
    <workbookView xWindow="0" yWindow="0" windowWidth="28800" windowHeight="12280" xr2:uid="{AFB9350E-E60C-41C6-82F1-297E8E137BE5}"/>
  </bookViews>
  <sheets>
    <sheet name="全体貸借対照表" sheetId="5" r:id="rId1"/>
    <sheet name="全体行政コスト計算書" sheetId="6" r:id="rId2"/>
    <sheet name="全体純資産変動計算書" sheetId="7" r:id="rId3"/>
    <sheet name="全体資金収支計算書" sheetId="8" r:id="rId4"/>
  </sheets>
  <externalReferences>
    <externalReference r:id="rId5"/>
  </externalReferences>
  <definedNames>
    <definedName name="CSV">#REF!</definedName>
    <definedName name="CSVDATA">#REF!</definedName>
    <definedName name="_xlnm.Print_Area" localSheetId="1">全体行政コスト計算書!$B$1:$P$43</definedName>
    <definedName name="_xlnm.Print_Area" localSheetId="3">全体資金収支計算書!$B$1:$O$62</definedName>
    <definedName name="_xlnm.Print_Area" localSheetId="2">全体純資産変動計算書!$B$1:$Q$25</definedName>
    <definedName name="_xlnm.Print_Area" localSheetId="0">全体貸借対照表!$C$1:$AB$78</definedName>
    <definedName name="カテゴリ一覧">[1]カテゴリ!$M$6:$M$16</definedName>
    <definedName name="フォーム共通定義_「画面ＩＤ」入力セルの位置_行" localSheetId="2">#REF!</definedName>
    <definedName name="フォーム共通定義_「画面ＩＤ」入力セルの位置_行" localSheetId="0">#REF!</definedName>
    <definedName name="フォーム共通定義_「画面ＩＤ」入力セルの位置_行">#REF!</definedName>
    <definedName name="フォーム共通定義_「画面ＩＤ」入力セルの位置_列" localSheetId="2">#REF!</definedName>
    <definedName name="フォーム共通定義_「画面ＩＤ」入力セルの位置_列" localSheetId="0">#REF!</definedName>
    <definedName name="フォーム共通定義_「画面ＩＤ」入力セルの位置_列">#REF!</definedName>
    <definedName name="画面イベント定義_「画面ＩＤ」入力セルの位置_行" localSheetId="2">#REF!</definedName>
    <definedName name="画面イベント定義_「画面ＩＤ」入力セルの位置_行" localSheetId="0">#REF!</definedName>
    <definedName name="画面イベント定義_「画面ＩＤ」入力セルの位置_行">#REF!</definedName>
    <definedName name="画面イベント定義_「画面ＩＤ」入力セルの位置_列" localSheetId="2">#REF!</definedName>
    <definedName name="画面イベント定義_「画面ＩＤ」入力セルの位置_列" localSheetId="0">#REF!</definedName>
    <definedName name="画面イベント定義_「画面ＩＤ」入力セルの位置_列">#REF!</definedName>
    <definedName name="論理データ型一覧">[1]論理データ型!$A$3:$A$41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75" i="5" l="1"/>
  <c r="AD69" i="5"/>
  <c r="AD65" i="5" s="1"/>
  <c r="AD60" i="5"/>
  <c r="AD53" i="5"/>
  <c r="AD49" i="5"/>
  <c r="AD33" i="5"/>
  <c r="AE13" i="5"/>
  <c r="AD9" i="5"/>
  <c r="AE7" i="5"/>
  <c r="Q59" i="8"/>
  <c r="Q48" i="8"/>
  <c r="Q45" i="8"/>
  <c r="Q51" i="8" s="1"/>
  <c r="Q37" i="8"/>
  <c r="Q31" i="8"/>
  <c r="Q43" i="8" s="1"/>
  <c r="Q25" i="8"/>
  <c r="Q20" i="8"/>
  <c r="Q15" i="8"/>
  <c r="Q10" i="8"/>
  <c r="U23" i="7"/>
  <c r="U21" i="7"/>
  <c r="U20" i="7"/>
  <c r="U19" i="7"/>
  <c r="W14" i="7"/>
  <c r="V14" i="7"/>
  <c r="V22" i="7" s="1"/>
  <c r="U12" i="7"/>
  <c r="U11" i="7"/>
  <c r="W10" i="7"/>
  <c r="U10" i="7" s="1"/>
  <c r="U9" i="7"/>
  <c r="U8" i="7"/>
  <c r="R38" i="6"/>
  <c r="R32" i="6"/>
  <c r="R28" i="6"/>
  <c r="R23" i="6"/>
  <c r="R19" i="6"/>
  <c r="R14" i="6"/>
  <c r="R9" i="6"/>
  <c r="AE22" i="5" l="1"/>
  <c r="AE76" i="5" s="1"/>
  <c r="AD52" i="5"/>
  <c r="AD8" i="5"/>
  <c r="Q9" i="8"/>
  <c r="Q29" i="8" s="1"/>
  <c r="Q52" i="8" s="1"/>
  <c r="Q55" i="8" s="1"/>
  <c r="Q60" i="8" s="1"/>
  <c r="W13" i="7"/>
  <c r="R8" i="6"/>
  <c r="R7" i="6" s="1"/>
  <c r="R31" i="6" s="1"/>
  <c r="R41" i="6" s="1"/>
  <c r="AD7" i="5" l="1"/>
  <c r="AD76" i="5" s="1"/>
  <c r="U13" i="7"/>
  <c r="W22" i="7"/>
  <c r="U22" i="7" s="1"/>
</calcChain>
</file>

<file path=xl/sharedStrings.xml><?xml version="1.0" encoding="utf-8"?>
<sst xmlns="http://schemas.openxmlformats.org/spreadsheetml/2006/main" count="559" uniqueCount="365">
  <si>
    <t>科目</t>
  </si>
  <si>
    <t>1010000</t>
  </si>
  <si>
    <t>資産合計</t>
  </si>
  <si>
    <t>1020000</t>
  </si>
  <si>
    <t>固定資産</t>
  </si>
  <si>
    <t>1030000</t>
  </si>
  <si>
    <t>有形固定資産</t>
  </si>
  <si>
    <t>1040000</t>
  </si>
  <si>
    <t>事業用資産</t>
  </si>
  <si>
    <t>1050000</t>
  </si>
  <si>
    <t>土地</t>
  </si>
  <si>
    <t>-</t>
  </si>
  <si>
    <t>1055000</t>
  </si>
  <si>
    <t>土地減損損失累計額</t>
  </si>
  <si>
    <t>1060000</t>
  </si>
  <si>
    <t>立木竹</t>
  </si>
  <si>
    <t>1065000</t>
  </si>
  <si>
    <t>立木竹減損損失累計額</t>
  </si>
  <si>
    <t>1070000</t>
  </si>
  <si>
    <t>建物</t>
  </si>
  <si>
    <t>1080000</t>
  </si>
  <si>
    <t>建物減価償却累計額</t>
  </si>
  <si>
    <t>建物減損損失累計額</t>
  </si>
  <si>
    <t>1090000</t>
  </si>
  <si>
    <t>工作物</t>
  </si>
  <si>
    <t>1100000</t>
  </si>
  <si>
    <t>工作物減価償却累計額</t>
  </si>
  <si>
    <t>工作物減損損失累計額</t>
  </si>
  <si>
    <t>1110000</t>
  </si>
  <si>
    <t>船舶</t>
  </si>
  <si>
    <t>1120000</t>
  </si>
  <si>
    <t>船舶減価償却累計額</t>
  </si>
  <si>
    <t>船舶減損損失累計額</t>
  </si>
  <si>
    <t>1130000</t>
  </si>
  <si>
    <t>浮標等</t>
  </si>
  <si>
    <t>1140000</t>
  </si>
  <si>
    <t>浮標等減価償却累計額</t>
  </si>
  <si>
    <t>浮標等減損損失累計額</t>
  </si>
  <si>
    <t>1150000</t>
  </si>
  <si>
    <t>航空機</t>
  </si>
  <si>
    <t>1160000</t>
  </si>
  <si>
    <t>航空機減価償却累計額</t>
  </si>
  <si>
    <t>航空機減損損失累計額</t>
  </si>
  <si>
    <t>1170000</t>
  </si>
  <si>
    <t>その他</t>
  </si>
  <si>
    <t>1180000</t>
  </si>
  <si>
    <t>その他減価償却累計額</t>
  </si>
  <si>
    <t>その他減損損失累計額</t>
  </si>
  <si>
    <t>1190000</t>
  </si>
  <si>
    <t>建設仮勘定</t>
  </si>
  <si>
    <t>1200000</t>
  </si>
  <si>
    <t>インフラ資産</t>
  </si>
  <si>
    <t>1210000</t>
  </si>
  <si>
    <t>1215000</t>
  </si>
  <si>
    <t>1220000</t>
  </si>
  <si>
    <t>1230000</t>
  </si>
  <si>
    <t>1235000</t>
  </si>
  <si>
    <t>1240000</t>
  </si>
  <si>
    <t>1250000</t>
  </si>
  <si>
    <t>1255000</t>
  </si>
  <si>
    <t>1260000</t>
  </si>
  <si>
    <t>1270000</t>
  </si>
  <si>
    <t>1275000</t>
  </si>
  <si>
    <t>1280000</t>
  </si>
  <si>
    <t>1290000</t>
  </si>
  <si>
    <t>物品</t>
  </si>
  <si>
    <t>1300000</t>
  </si>
  <si>
    <t>物品減価償却累計額</t>
  </si>
  <si>
    <t>物品減損損失累計額</t>
  </si>
  <si>
    <t>1310000</t>
  </si>
  <si>
    <t>無形固定資産</t>
  </si>
  <si>
    <t>1320000</t>
  </si>
  <si>
    <t>ソフトウェア</t>
  </si>
  <si>
    <t>1330000</t>
  </si>
  <si>
    <t>1340000</t>
  </si>
  <si>
    <t>投資その他の資産</t>
  </si>
  <si>
    <t>1350000</t>
  </si>
  <si>
    <t>投資及び出資金</t>
  </si>
  <si>
    <t>1360000</t>
  </si>
  <si>
    <t>有価証券</t>
  </si>
  <si>
    <t>1370000</t>
  </si>
  <si>
    <t>出資金</t>
  </si>
  <si>
    <t>1380000</t>
  </si>
  <si>
    <t>1390000</t>
  </si>
  <si>
    <t>投資損失引当金</t>
  </si>
  <si>
    <t>1400000</t>
  </si>
  <si>
    <t>長期延滞債権</t>
  </si>
  <si>
    <t>1410000</t>
  </si>
  <si>
    <t>長期貸付金</t>
  </si>
  <si>
    <t>1420000</t>
  </si>
  <si>
    <t>基金</t>
  </si>
  <si>
    <t>1430000</t>
  </si>
  <si>
    <t>減債基金</t>
  </si>
  <si>
    <t>1440000</t>
  </si>
  <si>
    <t>1450000</t>
  </si>
  <si>
    <t>1460000</t>
  </si>
  <si>
    <t>徴収不能引当金</t>
  </si>
  <si>
    <t>1470000</t>
  </si>
  <si>
    <t>流動資産</t>
  </si>
  <si>
    <t>1480000</t>
  </si>
  <si>
    <t>現金預金</t>
  </si>
  <si>
    <t>1490000</t>
  </si>
  <si>
    <t>未収金</t>
  </si>
  <si>
    <t>短期貸付金</t>
  </si>
  <si>
    <t>1510000</t>
  </si>
  <si>
    <t>1520000</t>
  </si>
  <si>
    <t>財政調整基金</t>
  </si>
  <si>
    <t>1530000</t>
  </si>
  <si>
    <t>1540000</t>
  </si>
  <si>
    <t>棚卸資産</t>
  </si>
  <si>
    <t>1550000</t>
  </si>
  <si>
    <t>1560000</t>
  </si>
  <si>
    <t>繰延資産</t>
  </si>
  <si>
    <t>1570000</t>
  </si>
  <si>
    <t>1580000</t>
  </si>
  <si>
    <t>負債合計</t>
  </si>
  <si>
    <t>1590000</t>
  </si>
  <si>
    <t>固定負債</t>
  </si>
  <si>
    <t>1600000</t>
  </si>
  <si>
    <t>1610000</t>
  </si>
  <si>
    <t>長期未払金</t>
  </si>
  <si>
    <t>1620000</t>
  </si>
  <si>
    <t>退職手当引当金</t>
  </si>
  <si>
    <t>1630000</t>
  </si>
  <si>
    <t>損失補償等引当金</t>
  </si>
  <si>
    <t>1640000</t>
  </si>
  <si>
    <t>1650000</t>
  </si>
  <si>
    <t>流動負債</t>
  </si>
  <si>
    <t>1660000</t>
  </si>
  <si>
    <t>1670000</t>
  </si>
  <si>
    <t>未払金</t>
  </si>
  <si>
    <t>1680000</t>
  </si>
  <si>
    <t>未払費用</t>
  </si>
  <si>
    <t>1690000</t>
  </si>
  <si>
    <t>前受金</t>
  </si>
  <si>
    <t>1700000</t>
  </si>
  <si>
    <t>前受収益</t>
  </si>
  <si>
    <t>1710000</t>
  </si>
  <si>
    <t>賞与等引当金</t>
  </si>
  <si>
    <t>1720000</t>
  </si>
  <si>
    <t>預り金</t>
  </si>
  <si>
    <t>1730000</t>
  </si>
  <si>
    <t>1740000</t>
  </si>
  <si>
    <t>純資産合計</t>
  </si>
  <si>
    <t>1750000</t>
  </si>
  <si>
    <t>固定資産等形成分</t>
  </si>
  <si>
    <t>1760000</t>
  </si>
  <si>
    <t>余剰分（不足分）</t>
  </si>
  <si>
    <t>他団体出資等分</t>
  </si>
  <si>
    <t>2010000</t>
  </si>
  <si>
    <t>純経常行政コスト</t>
  </si>
  <si>
    <t>2020000</t>
  </si>
  <si>
    <t>経常費用</t>
  </si>
  <si>
    <t>2030000</t>
  </si>
  <si>
    <t>業務費用</t>
  </si>
  <si>
    <t>2040000</t>
  </si>
  <si>
    <t>人件費</t>
  </si>
  <si>
    <t>2050000</t>
  </si>
  <si>
    <t>職員給与費</t>
  </si>
  <si>
    <t>2060000</t>
  </si>
  <si>
    <t>賞与等引当金繰入額</t>
  </si>
  <si>
    <t>2070000</t>
  </si>
  <si>
    <t>退職手当引当金繰入額</t>
  </si>
  <si>
    <t>2080000</t>
  </si>
  <si>
    <t>2090000</t>
  </si>
  <si>
    <t>物件費等</t>
  </si>
  <si>
    <t>2100000</t>
  </si>
  <si>
    <t>物件費</t>
  </si>
  <si>
    <t>2110000</t>
  </si>
  <si>
    <t>維持補修費</t>
  </si>
  <si>
    <t>2120000</t>
  </si>
  <si>
    <t>減価償却費</t>
  </si>
  <si>
    <t>2130000</t>
  </si>
  <si>
    <t>2140000</t>
  </si>
  <si>
    <t>その他の業務費用</t>
  </si>
  <si>
    <t>2150000</t>
  </si>
  <si>
    <t>支払利息</t>
  </si>
  <si>
    <t>2160000</t>
  </si>
  <si>
    <t>徴収不能引当金繰入額</t>
  </si>
  <si>
    <t>2170000</t>
  </si>
  <si>
    <t>2180000</t>
  </si>
  <si>
    <t>移転費用</t>
  </si>
  <si>
    <t>2190000</t>
  </si>
  <si>
    <t>補助金等</t>
  </si>
  <si>
    <t>2200000</t>
  </si>
  <si>
    <t>社会保障給付</t>
  </si>
  <si>
    <t>2210000</t>
  </si>
  <si>
    <t>他会計への繰出金</t>
  </si>
  <si>
    <t>2220000</t>
  </si>
  <si>
    <t>2230000</t>
  </si>
  <si>
    <t>経常収益</t>
  </si>
  <si>
    <t>2240000</t>
  </si>
  <si>
    <t>使用料及び手数料</t>
  </si>
  <si>
    <t>2250000</t>
  </si>
  <si>
    <t>2260000</t>
  </si>
  <si>
    <t>純行政コスト</t>
  </si>
  <si>
    <t>2270000</t>
  </si>
  <si>
    <t>臨時損失</t>
  </si>
  <si>
    <t>2280000</t>
  </si>
  <si>
    <t>災害復旧事業費</t>
  </si>
  <si>
    <t>2290000</t>
  </si>
  <si>
    <t>資産除売却損</t>
  </si>
  <si>
    <t>2300000</t>
  </si>
  <si>
    <t>投資損失引当金繰入額</t>
  </si>
  <si>
    <t>2310000</t>
  </si>
  <si>
    <t>損失補償等引当金繰入額</t>
  </si>
  <si>
    <t>2320000</t>
  </si>
  <si>
    <t>2330000</t>
  </si>
  <si>
    <t>臨時利益</t>
  </si>
  <si>
    <t>2340000</t>
  </si>
  <si>
    <t>資産売却益</t>
  </si>
  <si>
    <t>2350000</t>
  </si>
  <si>
    <t>3010000</t>
  </si>
  <si>
    <t>前年度末純資産残高</t>
  </si>
  <si>
    <t>3020000</t>
  </si>
  <si>
    <t>純行政コスト（△）</t>
  </si>
  <si>
    <t>3030000</t>
  </si>
  <si>
    <t>財源</t>
  </si>
  <si>
    <t>3040000</t>
  </si>
  <si>
    <t>税収等</t>
  </si>
  <si>
    <t>3050000</t>
  </si>
  <si>
    <t>国県等補助金</t>
  </si>
  <si>
    <t>3060000</t>
  </si>
  <si>
    <t>本年度差額</t>
  </si>
  <si>
    <t>3070000</t>
  </si>
  <si>
    <t>3080000</t>
  </si>
  <si>
    <t>有形固定資産等の増加</t>
  </si>
  <si>
    <t>3090000</t>
  </si>
  <si>
    <t>有形固定資産等の減少</t>
  </si>
  <si>
    <t>3100000</t>
  </si>
  <si>
    <t>貸付金・基金等の増加</t>
  </si>
  <si>
    <t>3110000</t>
  </si>
  <si>
    <t>貸付金・基金等の減少</t>
  </si>
  <si>
    <t>3120000</t>
  </si>
  <si>
    <t>資産評価差額</t>
  </si>
  <si>
    <t>3130000</t>
  </si>
  <si>
    <t>無償所管換等</t>
  </si>
  <si>
    <t>比例連結割合変更に伴う差額</t>
  </si>
  <si>
    <t>3140000</t>
  </si>
  <si>
    <t>3150000</t>
  </si>
  <si>
    <t>本年度純資産変動額</t>
  </si>
  <si>
    <t>3160000</t>
  </si>
  <si>
    <t>本年度末純資産残高</t>
  </si>
  <si>
    <t>4010000</t>
  </si>
  <si>
    <t>業務活動収支</t>
  </si>
  <si>
    <t>4020000</t>
  </si>
  <si>
    <t>業務支出</t>
  </si>
  <si>
    <t>4030000</t>
  </si>
  <si>
    <t>業務費用支出</t>
  </si>
  <si>
    <t>4040000</t>
  </si>
  <si>
    <t>人件費支出</t>
  </si>
  <si>
    <t>4050000</t>
  </si>
  <si>
    <t>物件費等支出</t>
  </si>
  <si>
    <t>4060000</t>
  </si>
  <si>
    <t>支払利息支出</t>
  </si>
  <si>
    <t>4070000</t>
  </si>
  <si>
    <t>その他の支出</t>
  </si>
  <si>
    <t>4080000</t>
  </si>
  <si>
    <t>移転費用支出</t>
  </si>
  <si>
    <t>4090000</t>
  </si>
  <si>
    <t>補助金等支出</t>
  </si>
  <si>
    <t>4100000</t>
  </si>
  <si>
    <t>社会保障給付支出</t>
  </si>
  <si>
    <t>4110000</t>
  </si>
  <si>
    <t>他会計への繰出支出</t>
  </si>
  <si>
    <t>4120000</t>
  </si>
  <si>
    <t>4130000</t>
  </si>
  <si>
    <t>業務収入</t>
  </si>
  <si>
    <t>4140000</t>
  </si>
  <si>
    <t>税収等収入</t>
  </si>
  <si>
    <t>4150000</t>
  </si>
  <si>
    <t>国県等補助金収入</t>
  </si>
  <si>
    <t>4160000</t>
  </si>
  <si>
    <t>使用料及び手数料収入</t>
  </si>
  <si>
    <t>4170000</t>
  </si>
  <si>
    <t>その他の収入</t>
  </si>
  <si>
    <t>4180000</t>
  </si>
  <si>
    <t>臨時支出</t>
  </si>
  <si>
    <t>4190000</t>
  </si>
  <si>
    <t>災害復旧事業費支出</t>
  </si>
  <si>
    <t>4200000</t>
  </si>
  <si>
    <t>4210000</t>
  </si>
  <si>
    <t>臨時収入</t>
  </si>
  <si>
    <t>4220000</t>
  </si>
  <si>
    <t>投資活動収支</t>
  </si>
  <si>
    <t>4230000</t>
  </si>
  <si>
    <t>投資活動支出</t>
  </si>
  <si>
    <t>4240000</t>
  </si>
  <si>
    <t>公共施設等整備費支出</t>
  </si>
  <si>
    <t>4250000</t>
  </si>
  <si>
    <t>基金積立金支出</t>
  </si>
  <si>
    <t>4260000</t>
  </si>
  <si>
    <t>投資及び出資金支出</t>
  </si>
  <si>
    <t>4270000</t>
  </si>
  <si>
    <t>貸付金支出</t>
  </si>
  <si>
    <t>4280000</t>
  </si>
  <si>
    <t>4290000</t>
  </si>
  <si>
    <t>投資活動収入</t>
  </si>
  <si>
    <t>4300000</t>
  </si>
  <si>
    <t>4310000</t>
  </si>
  <si>
    <t>基金取崩収入</t>
  </si>
  <si>
    <t>4320000</t>
  </si>
  <si>
    <t>貸付金元金回収収入</t>
  </si>
  <si>
    <t>4330000</t>
  </si>
  <si>
    <t>資産売却収入</t>
  </si>
  <si>
    <t>4340000</t>
  </si>
  <si>
    <t>4350000</t>
  </si>
  <si>
    <t>財務活動収支</t>
  </si>
  <si>
    <t>4360000</t>
  </si>
  <si>
    <t>財務活動支出</t>
  </si>
  <si>
    <t>4370000</t>
  </si>
  <si>
    <t>4380000</t>
  </si>
  <si>
    <t>4390000</t>
  </si>
  <si>
    <t>財務活動収入</t>
  </si>
  <si>
    <t>4400000</t>
  </si>
  <si>
    <t>4410000</t>
  </si>
  <si>
    <t>4420000</t>
  </si>
  <si>
    <t>本年度資金収支額</t>
  </si>
  <si>
    <t>4430000</t>
  </si>
  <si>
    <t>前年度末資金残高</t>
  </si>
  <si>
    <t>4440000</t>
  </si>
  <si>
    <t>本年度末資金残高</t>
  </si>
  <si>
    <t>4450000</t>
  </si>
  <si>
    <t>前年度末歳計外現金残高</t>
  </si>
  <si>
    <t>4460000</t>
  </si>
  <si>
    <t>本年度歳計外現金増減額</t>
  </si>
  <si>
    <t>4470000</t>
  </si>
  <si>
    <t>本年度末歳計外現金残高</t>
  </si>
  <si>
    <t>4480000</t>
  </si>
  <si>
    <t>本年度末現金預金残高</t>
  </si>
  <si>
    <t>科目コード</t>
  </si>
  <si>
    <t>科目コー</t>
  </si>
  <si>
    <t>金額</t>
  </si>
  <si>
    <t>【資産の部】</t>
  </si>
  <si>
    <t>【負債の部】</t>
  </si>
  <si>
    <t>1085000</t>
  </si>
  <si>
    <t>1105000</t>
  </si>
  <si>
    <t>1125000</t>
  </si>
  <si>
    <t>【純資産の部】</t>
  </si>
  <si>
    <t>1145000</t>
  </si>
  <si>
    <t>1165000</t>
  </si>
  <si>
    <t>1185000</t>
  </si>
  <si>
    <t>負債及び純資産合計</t>
  </si>
  <si>
    <t>※ 下位項目との金額差は、単位未満の四捨五入によるものです。</t>
  </si>
  <si>
    <t>合計</t>
  </si>
  <si>
    <t>固定資産
等形成分</t>
  </si>
  <si>
    <t>余剰分
（不足分）</t>
  </si>
  <si>
    <t>固定資産等の変動（内部変動）</t>
  </si>
  <si>
    <t>【業務活動収支】</t>
  </si>
  <si>
    <t>【投資活動収支】</t>
  </si>
  <si>
    <t>【財務活動収支】</t>
  </si>
  <si>
    <t>地方債償還支出</t>
  </si>
  <si>
    <t>地方債発行収入</t>
  </si>
  <si>
    <t>（単位：千円）</t>
  </si>
  <si>
    <t>全体行政コスト計算書</t>
  </si>
  <si>
    <t>自　平成２８年４月１日　</t>
    <phoneticPr fontId="11"/>
  </si>
  <si>
    <t>至　平成２９年３月３１日</t>
    <phoneticPr fontId="11"/>
  </si>
  <si>
    <t>※</t>
  </si>
  <si>
    <t>全体純資産変動計算書</t>
  </si>
  <si>
    <t>-</t>
    <phoneticPr fontId="11"/>
  </si>
  <si>
    <t>全体資金収支計算書</t>
  </si>
  <si>
    <t>全体貸借対照表</t>
  </si>
  <si>
    <t>（平成２９年３月３１日現在）</t>
  </si>
  <si>
    <t>地方債等</t>
    <phoneticPr fontId="2"/>
  </si>
  <si>
    <t>1年内償還予定地方債等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</si>
</sst>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;&quot;△ &quot;#,##0"/>
    <numFmt numFmtId="177" formatCode="0;&quot;△ &quot;0"/>
    <numFmt numFmtId="178" formatCode="#,##0_ "/>
    <numFmt numFmtId="179" formatCode="#,##0;[Red]#,##0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0.5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trike/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i/>
      <sz val="11"/>
      <name val="ＭＳ Ｐゴシック"/>
      <family val="3"/>
      <charset val="128"/>
    </font>
    <font>
      <i/>
      <sz val="10"/>
      <name val="ＭＳ Ｐゴシック"/>
      <family val="3"/>
      <charset val="128"/>
    </font>
    <font>
      <i/>
      <sz val="10.5"/>
      <name val="ＭＳ Ｐゴシック"/>
      <family val="3"/>
      <charset val="128"/>
    </font>
    <font>
      <sz val="1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/>
      <diagonal style="thin">
        <color indexed="64"/>
      </diagonal>
    </border>
    <border diagonalUp="1">
      <left/>
      <right style="medium">
        <color indexed="64"/>
      </right>
      <top/>
      <bottom/>
      <diagonal style="thin">
        <color indexed="64"/>
      </diagonal>
    </border>
    <border diagonalUp="1">
      <left/>
      <right style="medium">
        <color indexed="64"/>
      </right>
      <top/>
      <bottom style="thin">
        <color indexed="64"/>
      </bottom>
      <diagonal style="thin">
        <color indexed="64"/>
      </diagonal>
    </border>
    <border>
      <left/>
      <right style="medium">
        <color indexed="64"/>
      </right>
      <top/>
      <bottom style="medium">
        <color indexed="64"/>
      </bottom>
      <diagonal/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</borders>
  <cellStyleXfs count="1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1" fillId="0" borderId="0"/>
    <xf numFmtId="0" fontId="3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3" fillId="0" borderId="0">
      <alignment vertical="center"/>
    </xf>
    <xf numFmtId="0" fontId="3" fillId="0" borderId="0">
      <alignment vertical="center"/>
    </xf>
  </cellStyleXfs>
  <cellXfs count="311">
    <xf numFmtId="0" fontId="0" fillId="0" borderId="0" xfId="0">
      <alignment vertical="center"/>
    </xf>
    <xf numFmtId="49" fontId="4" fillId="2" borderId="0" xfId="3" applyNumberFormat="1" applyFont="1" applyFill="1" applyAlignment="1">
      <alignment vertical="center"/>
    </xf>
    <xf numFmtId="0" fontId="4" fillId="2" borderId="0" xfId="4" applyFont="1" applyFill="1">
      <alignment vertical="center"/>
    </xf>
    <xf numFmtId="0" fontId="4" fillId="2" borderId="0" xfId="3" applyFont="1" applyFill="1" applyAlignment="1">
      <alignment vertical="center"/>
    </xf>
    <xf numFmtId="0" fontId="4" fillId="2" borderId="0" xfId="0" applyFont="1" applyFill="1" applyBorder="1">
      <alignment vertical="center"/>
    </xf>
    <xf numFmtId="0" fontId="4" fillId="2" borderId="0" xfId="0" applyFont="1" applyFill="1">
      <alignment vertical="center"/>
    </xf>
    <xf numFmtId="0" fontId="1" fillId="2" borderId="0" xfId="0" applyFont="1" applyFill="1">
      <alignment vertical="center"/>
    </xf>
    <xf numFmtId="49" fontId="4" fillId="0" borderId="0" xfId="5" applyNumberFormat="1" applyFont="1" applyFill="1" applyAlignment="1">
      <alignment vertical="center"/>
    </xf>
    <xf numFmtId="0" fontId="5" fillId="0" borderId="0" xfId="5" applyFont="1" applyFill="1" applyBorder="1" applyAlignment="1"/>
    <xf numFmtId="0" fontId="4" fillId="0" borderId="0" xfId="5" applyFont="1" applyFill="1" applyAlignment="1">
      <alignment vertical="center"/>
    </xf>
    <xf numFmtId="49" fontId="8" fillId="0" borderId="0" xfId="5" applyNumberFormat="1" applyFont="1" applyFill="1" applyAlignment="1">
      <alignment vertical="center"/>
    </xf>
    <xf numFmtId="0" fontId="8" fillId="0" borderId="0" xfId="5" applyFont="1" applyFill="1" applyAlignment="1">
      <alignment vertical="center"/>
    </xf>
    <xf numFmtId="0" fontId="1" fillId="0" borderId="0" xfId="5" applyFont="1" applyAlignment="1">
      <alignment vertical="center"/>
    </xf>
    <xf numFmtId="0" fontId="8" fillId="0" borderId="0" xfId="5" applyFont="1" applyAlignment="1">
      <alignment vertical="center"/>
    </xf>
    <xf numFmtId="0" fontId="1" fillId="0" borderId="0" xfId="5" applyFont="1" applyAlignment="1">
      <alignment horizontal="right" vertical="center"/>
    </xf>
    <xf numFmtId="49" fontId="4" fillId="0" borderId="0" xfId="5" applyNumberFormat="1" applyFont="1" applyFill="1" applyAlignment="1">
      <alignment horizontal="center" vertical="center"/>
    </xf>
    <xf numFmtId="0" fontId="4" fillId="0" borderId="0" xfId="5" applyFont="1" applyFill="1" applyAlignment="1">
      <alignment horizontal="center" vertical="center"/>
    </xf>
    <xf numFmtId="0" fontId="1" fillId="0" borderId="6" xfId="5" applyFont="1" applyFill="1" applyBorder="1" applyAlignment="1">
      <alignment vertical="center"/>
    </xf>
    <xf numFmtId="0" fontId="1" fillId="0" borderId="0" xfId="5" applyFont="1" applyFill="1" applyBorder="1" applyAlignment="1">
      <alignment vertical="center"/>
    </xf>
    <xf numFmtId="38" fontId="1" fillId="0" borderId="0" xfId="6" applyFont="1" applyFill="1" applyBorder="1" applyAlignment="1">
      <alignment vertical="center"/>
    </xf>
    <xf numFmtId="0" fontId="1" fillId="0" borderId="0" xfId="7" applyFont="1" applyFill="1" applyBorder="1" applyAlignment="1">
      <alignment vertical="center"/>
    </xf>
    <xf numFmtId="0" fontId="1" fillId="0" borderId="19" xfId="5" applyFont="1" applyFill="1" applyBorder="1" applyAlignment="1">
      <alignment horizontal="right" vertical="center"/>
    </xf>
    <xf numFmtId="177" fontId="9" fillId="0" borderId="10" xfId="5" applyNumberFormat="1" applyFont="1" applyFill="1" applyBorder="1" applyAlignment="1">
      <alignment horizontal="center" vertical="center"/>
    </xf>
    <xf numFmtId="0" fontId="9" fillId="0" borderId="10" xfId="5" applyFont="1" applyFill="1" applyBorder="1" applyAlignment="1">
      <alignment horizontal="center" vertical="center"/>
    </xf>
    <xf numFmtId="38" fontId="1" fillId="0" borderId="6" xfId="6" applyFont="1" applyFill="1" applyBorder="1" applyAlignment="1">
      <alignment vertical="center"/>
    </xf>
    <xf numFmtId="176" fontId="1" fillId="2" borderId="19" xfId="5" applyNumberFormat="1" applyFont="1" applyFill="1" applyBorder="1" applyAlignment="1">
      <alignment horizontal="right" vertical="center"/>
    </xf>
    <xf numFmtId="177" fontId="9" fillId="2" borderId="10" xfId="5" applyNumberFormat="1" applyFont="1" applyFill="1" applyBorder="1" applyAlignment="1">
      <alignment horizontal="center" vertical="center"/>
    </xf>
    <xf numFmtId="178" fontId="9" fillId="2" borderId="10" xfId="5" applyNumberFormat="1" applyFont="1" applyFill="1" applyBorder="1" applyAlignment="1">
      <alignment horizontal="center" vertical="center"/>
    </xf>
    <xf numFmtId="38" fontId="10" fillId="0" borderId="0" xfId="6" applyFont="1" applyFill="1" applyBorder="1" applyAlignment="1">
      <alignment vertical="center"/>
    </xf>
    <xf numFmtId="0" fontId="10" fillId="0" borderId="0" xfId="5" applyFont="1" applyFill="1" applyBorder="1" applyAlignment="1">
      <alignment vertical="center"/>
    </xf>
    <xf numFmtId="176" fontId="1" fillId="2" borderId="21" xfId="5" applyNumberFormat="1" applyFont="1" applyFill="1" applyBorder="1" applyAlignment="1">
      <alignment horizontal="right" vertical="center"/>
    </xf>
    <xf numFmtId="178" fontId="9" fillId="2" borderId="22" xfId="5" applyNumberFormat="1" applyFont="1" applyFill="1" applyBorder="1" applyAlignment="1">
      <alignment horizontal="center" vertical="center"/>
    </xf>
    <xf numFmtId="38" fontId="1" fillId="0" borderId="0" xfId="6" applyFont="1" applyFill="1" applyBorder="1" applyAlignment="1">
      <alignment horizontal="center" vertical="center"/>
    </xf>
    <xf numFmtId="0" fontId="1" fillId="2" borderId="19" xfId="5" applyFont="1" applyFill="1" applyBorder="1" applyAlignment="1">
      <alignment horizontal="right" vertical="center"/>
    </xf>
    <xf numFmtId="0" fontId="9" fillId="2" borderId="10" xfId="5" applyFont="1" applyFill="1" applyBorder="1" applyAlignment="1">
      <alignment horizontal="center" vertical="center"/>
    </xf>
    <xf numFmtId="178" fontId="9" fillId="2" borderId="10" xfId="5" applyNumberFormat="1" applyFont="1" applyFill="1" applyBorder="1" applyAlignment="1">
      <alignment horizontal="right" vertical="center"/>
    </xf>
    <xf numFmtId="0" fontId="9" fillId="2" borderId="10" xfId="5" applyFont="1" applyFill="1" applyBorder="1" applyAlignment="1">
      <alignment horizontal="right" vertical="center"/>
    </xf>
    <xf numFmtId="0" fontId="1" fillId="0" borderId="9" xfId="5" applyFont="1" applyFill="1" applyBorder="1" applyAlignment="1">
      <alignment vertical="center"/>
    </xf>
    <xf numFmtId="0" fontId="1" fillId="0" borderId="0" xfId="5" applyFont="1" applyFill="1" applyAlignment="1">
      <alignment vertical="center"/>
    </xf>
    <xf numFmtId="0" fontId="9" fillId="0" borderId="10" xfId="5" applyFont="1" applyFill="1" applyBorder="1" applyAlignment="1">
      <alignment horizontal="right" vertical="center"/>
    </xf>
    <xf numFmtId="0" fontId="1" fillId="0" borderId="23" xfId="5" applyFont="1" applyFill="1" applyBorder="1" applyAlignment="1">
      <alignment horizontal="right" vertical="center"/>
    </xf>
    <xf numFmtId="0" fontId="9" fillId="0" borderId="14" xfId="5" applyFont="1" applyFill="1" applyBorder="1" applyAlignment="1">
      <alignment horizontal="right" vertical="center"/>
    </xf>
    <xf numFmtId="176" fontId="1" fillId="2" borderId="27" xfId="5" applyNumberFormat="1" applyFont="1" applyFill="1" applyBorder="1" applyAlignment="1">
      <alignment horizontal="right" vertical="center"/>
    </xf>
    <xf numFmtId="178" fontId="9" fillId="2" borderId="28" xfId="5" applyNumberFormat="1" applyFont="1" applyFill="1" applyBorder="1" applyAlignment="1">
      <alignment horizontal="center" vertical="center"/>
    </xf>
    <xf numFmtId="176" fontId="1" fillId="2" borderId="17" xfId="5" applyNumberFormat="1" applyFont="1" applyFill="1" applyBorder="1" applyAlignment="1">
      <alignment horizontal="right" vertical="center"/>
    </xf>
    <xf numFmtId="177" fontId="9" fillId="2" borderId="18" xfId="5" applyNumberFormat="1" applyFont="1" applyFill="1" applyBorder="1" applyAlignment="1">
      <alignment horizontal="center" vertical="center"/>
    </xf>
    <xf numFmtId="178" fontId="9" fillId="2" borderId="18" xfId="5" applyNumberFormat="1" applyFont="1" applyFill="1" applyBorder="1" applyAlignment="1">
      <alignment horizontal="center" vertical="center"/>
    </xf>
    <xf numFmtId="0" fontId="8" fillId="0" borderId="0" xfId="5" applyFont="1" applyFill="1" applyBorder="1" applyAlignment="1">
      <alignment vertical="center"/>
    </xf>
    <xf numFmtId="0" fontId="4" fillId="0" borderId="0" xfId="5" applyFont="1" applyAlignment="1">
      <alignment horizontal="center" vertical="center"/>
    </xf>
    <xf numFmtId="0" fontId="4" fillId="0" borderId="0" xfId="5" applyFont="1" applyAlignment="1">
      <alignment horizontal="left" vertical="center"/>
    </xf>
    <xf numFmtId="0" fontId="1" fillId="2" borderId="0" xfId="4" applyFont="1" applyFill="1">
      <alignment vertical="center"/>
    </xf>
    <xf numFmtId="0" fontId="1" fillId="2" borderId="0" xfId="0" applyFont="1" applyFill="1" applyBorder="1">
      <alignment vertical="center"/>
    </xf>
    <xf numFmtId="49" fontId="1" fillId="2" borderId="0" xfId="0" applyNumberFormat="1" applyFont="1" applyFill="1">
      <alignment vertical="center"/>
    </xf>
    <xf numFmtId="0" fontId="12" fillId="2" borderId="0" xfId="0" applyFont="1" applyFill="1" applyBorder="1" applyAlignment="1"/>
    <xf numFmtId="0" fontId="1" fillId="2" borderId="0" xfId="0" applyFont="1" applyFill="1" applyBorder="1" applyAlignment="1"/>
    <xf numFmtId="0" fontId="1" fillId="2" borderId="0" xfId="0" applyFont="1" applyFill="1" applyBorder="1" applyAlignment="1">
      <alignment horizontal="right"/>
    </xf>
    <xf numFmtId="38" fontId="1" fillId="2" borderId="6" xfId="1" applyFont="1" applyFill="1" applyBorder="1" applyAlignment="1">
      <alignment vertical="center"/>
    </xf>
    <xf numFmtId="38" fontId="1" fillId="2" borderId="0" xfId="1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176" fontId="1" fillId="2" borderId="19" xfId="0" applyNumberFormat="1" applyFont="1" applyFill="1" applyBorder="1" applyAlignment="1">
      <alignment horizontal="right" vertical="center"/>
    </xf>
    <xf numFmtId="0" fontId="9" fillId="2" borderId="1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178" fontId="9" fillId="2" borderId="10" xfId="0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vertical="center"/>
    </xf>
    <xf numFmtId="38" fontId="1" fillId="2" borderId="20" xfId="1" applyFont="1" applyFill="1" applyBorder="1" applyAlignment="1">
      <alignment vertical="center"/>
    </xf>
    <xf numFmtId="38" fontId="1" fillId="2" borderId="7" xfId="1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176" fontId="1" fillId="2" borderId="21" xfId="0" applyNumberFormat="1" applyFont="1" applyFill="1" applyBorder="1" applyAlignment="1">
      <alignment horizontal="right" vertical="center"/>
    </xf>
    <xf numFmtId="37" fontId="9" fillId="2" borderId="22" xfId="0" applyNumberFormat="1" applyFont="1" applyFill="1" applyBorder="1" applyAlignment="1">
      <alignment horizontal="center" vertical="center"/>
    </xf>
    <xf numFmtId="38" fontId="1" fillId="2" borderId="15" xfId="1" applyFont="1" applyFill="1" applyBorder="1" applyAlignment="1">
      <alignment vertical="center"/>
    </xf>
    <xf numFmtId="38" fontId="1" fillId="2" borderId="16" xfId="1" applyFont="1" applyFill="1" applyBorder="1" applyAlignment="1">
      <alignment vertical="center"/>
    </xf>
    <xf numFmtId="0" fontId="13" fillId="2" borderId="16" xfId="0" applyFont="1" applyFill="1" applyBorder="1" applyAlignment="1">
      <alignment vertical="center"/>
    </xf>
    <xf numFmtId="176" fontId="1" fillId="2" borderId="17" xfId="0" applyNumberFormat="1" applyFont="1" applyFill="1" applyBorder="1" applyAlignment="1">
      <alignment horizontal="right" vertical="center"/>
    </xf>
    <xf numFmtId="178" fontId="9" fillId="2" borderId="18" xfId="0" applyNumberFormat="1" applyFont="1" applyFill="1" applyBorder="1" applyAlignment="1">
      <alignment horizontal="center" vertical="center"/>
    </xf>
    <xf numFmtId="49" fontId="8" fillId="2" borderId="0" xfId="1" applyNumberFormat="1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38" fontId="8" fillId="2" borderId="2" xfId="1" applyFont="1" applyFill="1" applyBorder="1" applyAlignment="1">
      <alignment vertical="center"/>
    </xf>
    <xf numFmtId="38" fontId="14" fillId="2" borderId="2" xfId="1" applyFont="1" applyFill="1" applyBorder="1" applyAlignment="1">
      <alignment vertical="center"/>
    </xf>
    <xf numFmtId="0" fontId="15" fillId="2" borderId="2" xfId="0" applyFont="1" applyFill="1" applyBorder="1" applyAlignment="1">
      <alignment vertical="center"/>
    </xf>
    <xf numFmtId="0" fontId="4" fillId="2" borderId="0" xfId="0" applyFont="1" applyFill="1" applyAlignment="1">
      <alignment horizontal="left" vertical="center"/>
    </xf>
    <xf numFmtId="38" fontId="14" fillId="2" borderId="0" xfId="1" applyFont="1" applyFill="1" applyBorder="1" applyAlignment="1">
      <alignment vertical="center"/>
    </xf>
    <xf numFmtId="0" fontId="15" fillId="2" borderId="0" xfId="0" applyFont="1" applyFill="1" applyBorder="1" applyAlignment="1">
      <alignment vertical="center"/>
    </xf>
    <xf numFmtId="0" fontId="1" fillId="2" borderId="0" xfId="0" applyFont="1" applyFill="1" applyAlignment="1"/>
    <xf numFmtId="49" fontId="4" fillId="0" borderId="0" xfId="8" applyNumberFormat="1" applyFont="1" applyFill="1" applyAlignment="1">
      <alignment vertical="center"/>
    </xf>
    <xf numFmtId="0" fontId="12" fillId="0" borderId="0" xfId="8" applyFont="1" applyFill="1" applyBorder="1" applyAlignment="1"/>
    <xf numFmtId="0" fontId="4" fillId="0" borderId="0" xfId="8" applyFont="1" applyFill="1" applyAlignment="1">
      <alignment vertical="center"/>
    </xf>
    <xf numFmtId="0" fontId="12" fillId="0" borderId="0" xfId="8" applyFont="1" applyFill="1" applyBorder="1" applyAlignment="1">
      <alignment horizontal="center"/>
    </xf>
    <xf numFmtId="0" fontId="1" fillId="0" borderId="0" xfId="8" applyFont="1" applyFill="1" applyBorder="1" applyAlignment="1">
      <alignment horizontal="center"/>
    </xf>
    <xf numFmtId="0" fontId="1" fillId="0" borderId="0" xfId="8" applyFont="1" applyFill="1" applyBorder="1" applyAlignment="1"/>
    <xf numFmtId="0" fontId="1" fillId="0" borderId="0" xfId="8" applyFont="1" applyFill="1" applyBorder="1" applyAlignment="1">
      <alignment horizontal="right"/>
    </xf>
    <xf numFmtId="0" fontId="1" fillId="0" borderId="0" xfId="8" applyFont="1" applyFill="1" applyAlignment="1">
      <alignment vertical="center"/>
    </xf>
    <xf numFmtId="0" fontId="1" fillId="0" borderId="2" xfId="8" applyFont="1" applyFill="1" applyBorder="1" applyAlignment="1">
      <alignment vertical="center"/>
    </xf>
    <xf numFmtId="0" fontId="1" fillId="0" borderId="32" xfId="8" applyFont="1" applyFill="1" applyBorder="1" applyAlignment="1">
      <alignment vertical="center"/>
    </xf>
    <xf numFmtId="0" fontId="1" fillId="0" borderId="0" xfId="8" applyFont="1" applyFill="1" applyAlignment="1">
      <alignment horizontal="center" vertical="center"/>
    </xf>
    <xf numFmtId="38" fontId="1" fillId="0" borderId="37" xfId="6" applyFont="1" applyFill="1" applyBorder="1" applyAlignment="1">
      <alignment vertical="center"/>
    </xf>
    <xf numFmtId="38" fontId="1" fillId="0" borderId="4" xfId="6" applyFont="1" applyFill="1" applyBorder="1" applyAlignment="1">
      <alignment vertical="center"/>
    </xf>
    <xf numFmtId="0" fontId="1" fillId="0" borderId="4" xfId="8" applyFont="1" applyFill="1" applyBorder="1" applyAlignment="1">
      <alignment vertical="center"/>
    </xf>
    <xf numFmtId="176" fontId="1" fillId="0" borderId="3" xfId="8" applyNumberFormat="1" applyFont="1" applyFill="1" applyBorder="1" applyAlignment="1">
      <alignment horizontal="right" vertical="center"/>
    </xf>
    <xf numFmtId="179" fontId="9" fillId="0" borderId="4" xfId="8" applyNumberFormat="1" applyFont="1" applyFill="1" applyBorder="1" applyAlignment="1">
      <alignment horizontal="center" vertical="center"/>
    </xf>
    <xf numFmtId="176" fontId="9" fillId="0" borderId="38" xfId="8" applyNumberFormat="1" applyFont="1" applyFill="1" applyBorder="1" applyAlignment="1">
      <alignment horizontal="center" vertical="center"/>
    </xf>
    <xf numFmtId="176" fontId="1" fillId="0" borderId="4" xfId="8" applyNumberFormat="1" applyFont="1" applyFill="1" applyBorder="1" applyAlignment="1">
      <alignment horizontal="right" vertical="center"/>
    </xf>
    <xf numFmtId="176" fontId="9" fillId="0" borderId="5" xfId="8" applyNumberFormat="1" applyFont="1" applyFill="1" applyBorder="1" applyAlignment="1">
      <alignment horizontal="center" vertical="center"/>
    </xf>
    <xf numFmtId="0" fontId="1" fillId="0" borderId="0" xfId="8" applyFont="1" applyFill="1" applyBorder="1" applyAlignment="1">
      <alignment vertical="center"/>
    </xf>
    <xf numFmtId="176" fontId="1" fillId="0" borderId="19" xfId="8" applyNumberFormat="1" applyFont="1" applyFill="1" applyBorder="1" applyAlignment="1">
      <alignment horizontal="right" vertical="center"/>
    </xf>
    <xf numFmtId="179" fontId="9" fillId="0" borderId="0" xfId="8" applyNumberFormat="1" applyFont="1" applyFill="1" applyBorder="1" applyAlignment="1">
      <alignment horizontal="center" vertical="center"/>
    </xf>
    <xf numFmtId="176" fontId="9" fillId="0" borderId="9" xfId="8" applyNumberFormat="1" applyFont="1" applyFill="1" applyBorder="1" applyAlignment="1">
      <alignment horizontal="center" vertical="center"/>
    </xf>
    <xf numFmtId="176" fontId="1" fillId="0" borderId="0" xfId="8" applyNumberFormat="1" applyFont="1" applyFill="1" applyBorder="1" applyAlignment="1">
      <alignment horizontal="right" vertical="center"/>
    </xf>
    <xf numFmtId="176" fontId="9" fillId="0" borderId="8" xfId="8" applyNumberFormat="1" applyFont="1" applyFill="1" applyBorder="1" applyAlignment="1">
      <alignment horizontal="center" vertical="center"/>
    </xf>
    <xf numFmtId="0" fontId="1" fillId="0" borderId="6" xfId="8" applyFont="1" applyFill="1" applyBorder="1" applyAlignment="1">
      <alignment vertical="center"/>
    </xf>
    <xf numFmtId="176" fontId="9" fillId="0" borderId="10" xfId="8" applyNumberFormat="1" applyFont="1" applyFill="1" applyBorder="1" applyAlignment="1">
      <alignment horizontal="center" vertical="center"/>
    </xf>
    <xf numFmtId="0" fontId="1" fillId="0" borderId="6" xfId="9" applyFont="1" applyFill="1" applyBorder="1" applyAlignment="1">
      <alignment horizontal="left" vertical="center"/>
    </xf>
    <xf numFmtId="0" fontId="1" fillId="0" borderId="0" xfId="9" applyFont="1" applyFill="1" applyBorder="1" applyAlignment="1">
      <alignment horizontal="left" vertical="center"/>
    </xf>
    <xf numFmtId="38" fontId="1" fillId="0" borderId="11" xfId="6" applyFont="1" applyFill="1" applyBorder="1" applyAlignment="1">
      <alignment vertical="center"/>
    </xf>
    <xf numFmtId="0" fontId="1" fillId="0" borderId="12" xfId="9" applyFont="1" applyFill="1" applyBorder="1" applyAlignment="1">
      <alignment vertical="center"/>
    </xf>
    <xf numFmtId="0" fontId="1" fillId="0" borderId="12" xfId="8" applyFont="1" applyFill="1" applyBorder="1" applyAlignment="1">
      <alignment vertical="center"/>
    </xf>
    <xf numFmtId="176" fontId="1" fillId="0" borderId="23" xfId="8" applyNumberFormat="1" applyFont="1" applyFill="1" applyBorder="1" applyAlignment="1">
      <alignment horizontal="right" vertical="center"/>
    </xf>
    <xf numFmtId="179" fontId="9" fillId="0" borderId="12" xfId="8" applyNumberFormat="1" applyFont="1" applyFill="1" applyBorder="1" applyAlignment="1">
      <alignment horizontal="center" vertical="center"/>
    </xf>
    <xf numFmtId="176" fontId="9" fillId="0" borderId="13" xfId="8" applyNumberFormat="1" applyFont="1" applyFill="1" applyBorder="1" applyAlignment="1">
      <alignment horizontal="center" vertical="center"/>
    </xf>
    <xf numFmtId="176" fontId="1" fillId="0" borderId="12" xfId="8" applyNumberFormat="1" applyFont="1" applyFill="1" applyBorder="1" applyAlignment="1">
      <alignment horizontal="right" vertical="center"/>
    </xf>
    <xf numFmtId="176" fontId="9" fillId="0" borderId="14" xfId="8" applyNumberFormat="1" applyFont="1" applyFill="1" applyBorder="1" applyAlignment="1">
      <alignment horizontal="center" vertical="center"/>
    </xf>
    <xf numFmtId="38" fontId="1" fillId="0" borderId="20" xfId="6" applyFont="1" applyFill="1" applyBorder="1" applyAlignment="1">
      <alignment vertical="center"/>
    </xf>
    <xf numFmtId="0" fontId="1" fillId="0" borderId="7" xfId="9" applyFont="1" applyFill="1" applyBorder="1" applyAlignment="1">
      <alignment vertical="center"/>
    </xf>
    <xf numFmtId="0" fontId="1" fillId="0" borderId="45" xfId="9" applyFont="1" applyFill="1" applyBorder="1" applyAlignment="1">
      <alignment vertical="center"/>
    </xf>
    <xf numFmtId="0" fontId="1" fillId="0" borderId="7" xfId="8" applyFont="1" applyFill="1" applyBorder="1" applyAlignment="1">
      <alignment vertical="center"/>
    </xf>
    <xf numFmtId="176" fontId="1" fillId="0" borderId="21" xfId="8" applyNumberFormat="1" applyFont="1" applyFill="1" applyBorder="1" applyAlignment="1">
      <alignment horizontal="right" vertical="center"/>
    </xf>
    <xf numFmtId="179" fontId="9" fillId="0" borderId="46" xfId="8" applyNumberFormat="1" applyFont="1" applyFill="1" applyBorder="1" applyAlignment="1">
      <alignment horizontal="center" vertical="center"/>
    </xf>
    <xf numFmtId="176" fontId="1" fillId="0" borderId="7" xfId="8" applyNumberFormat="1" applyFont="1" applyFill="1" applyBorder="1" applyAlignment="1">
      <alignment horizontal="right" vertical="center"/>
    </xf>
    <xf numFmtId="176" fontId="9" fillId="0" borderId="22" xfId="8" applyNumberFormat="1" applyFont="1" applyFill="1" applyBorder="1" applyAlignment="1">
      <alignment horizontal="center" vertical="center"/>
    </xf>
    <xf numFmtId="0" fontId="1" fillId="0" borderId="0" xfId="9" applyFont="1" applyFill="1" applyBorder="1" applyAlignment="1">
      <alignment vertical="center"/>
    </xf>
    <xf numFmtId="0" fontId="1" fillId="0" borderId="12" xfId="9" applyFont="1" applyFill="1" applyBorder="1" applyAlignment="1">
      <alignment horizontal="left" vertical="center"/>
    </xf>
    <xf numFmtId="38" fontId="8" fillId="0" borderId="0" xfId="6" applyFont="1" applyFill="1" applyBorder="1" applyAlignment="1">
      <alignment vertical="center"/>
    </xf>
    <xf numFmtId="38" fontId="1" fillId="0" borderId="24" xfId="6" applyFont="1" applyFill="1" applyBorder="1" applyAlignment="1">
      <alignment vertical="center"/>
    </xf>
    <xf numFmtId="0" fontId="1" fillId="0" borderId="25" xfId="9" applyFont="1" applyFill="1" applyBorder="1" applyAlignment="1">
      <alignment vertical="center"/>
    </xf>
    <xf numFmtId="0" fontId="1" fillId="0" borderId="25" xfId="9" applyFont="1" applyFill="1" applyBorder="1" applyAlignment="1">
      <alignment horizontal="left" vertical="center"/>
    </xf>
    <xf numFmtId="0" fontId="10" fillId="0" borderId="25" xfId="9" applyFont="1" applyFill="1" applyBorder="1" applyAlignment="1">
      <alignment horizontal="left" vertical="center"/>
    </xf>
    <xf numFmtId="0" fontId="1" fillId="0" borderId="25" xfId="8" applyFont="1" applyFill="1" applyBorder="1" applyAlignment="1">
      <alignment vertical="center"/>
    </xf>
    <xf numFmtId="176" fontId="1" fillId="0" borderId="27" xfId="8" applyNumberFormat="1" applyFont="1" applyFill="1" applyBorder="1" applyAlignment="1">
      <alignment horizontal="right" vertical="center"/>
    </xf>
    <xf numFmtId="179" fontId="9" fillId="0" borderId="25" xfId="8" applyNumberFormat="1" applyFont="1" applyFill="1" applyBorder="1" applyAlignment="1">
      <alignment horizontal="center" vertical="center"/>
    </xf>
    <xf numFmtId="176" fontId="9" fillId="0" borderId="26" xfId="8" applyNumberFormat="1" applyFont="1" applyFill="1" applyBorder="1" applyAlignment="1">
      <alignment horizontal="center" vertical="center"/>
    </xf>
    <xf numFmtId="176" fontId="1" fillId="0" borderId="25" xfId="8" applyNumberFormat="1" applyFont="1" applyFill="1" applyBorder="1" applyAlignment="1">
      <alignment horizontal="right" vertical="center"/>
    </xf>
    <xf numFmtId="176" fontId="9" fillId="0" borderId="28" xfId="6" applyNumberFormat="1" applyFont="1" applyFill="1" applyBorder="1" applyAlignment="1">
      <alignment horizontal="center" vertical="center"/>
    </xf>
    <xf numFmtId="38" fontId="1" fillId="0" borderId="33" xfId="6" applyFont="1" applyFill="1" applyBorder="1" applyAlignment="1">
      <alignment vertical="center"/>
    </xf>
    <xf numFmtId="0" fontId="1" fillId="0" borderId="34" xfId="9" applyFont="1" applyFill="1" applyBorder="1" applyAlignment="1">
      <alignment vertical="center"/>
    </xf>
    <xf numFmtId="0" fontId="1" fillId="0" borderId="34" xfId="9" applyFont="1" applyFill="1" applyBorder="1" applyAlignment="1">
      <alignment horizontal="left" vertical="center"/>
    </xf>
    <xf numFmtId="0" fontId="1" fillId="0" borderId="34" xfId="8" applyFont="1" applyFill="1" applyBorder="1" applyAlignment="1">
      <alignment vertical="center"/>
    </xf>
    <xf numFmtId="176" fontId="1" fillId="0" borderId="36" xfId="8" applyNumberFormat="1" applyFont="1" applyFill="1" applyBorder="1" applyAlignment="1">
      <alignment horizontal="right" vertical="center"/>
    </xf>
    <xf numFmtId="179" fontId="9" fillId="0" borderId="34" xfId="8" applyNumberFormat="1" applyFont="1" applyFill="1" applyBorder="1" applyAlignment="1">
      <alignment horizontal="center" vertical="center"/>
    </xf>
    <xf numFmtId="176" fontId="9" fillId="0" borderId="35" xfId="8" applyNumberFormat="1" applyFont="1" applyFill="1" applyBorder="1" applyAlignment="1">
      <alignment horizontal="center" vertical="center"/>
    </xf>
    <xf numFmtId="176" fontId="1" fillId="0" borderId="34" xfId="8" applyNumberFormat="1" applyFont="1" applyFill="1" applyBorder="1" applyAlignment="1">
      <alignment horizontal="right" vertical="center"/>
    </xf>
    <xf numFmtId="176" fontId="9" fillId="0" borderId="52" xfId="6" applyNumberFormat="1" applyFont="1" applyFill="1" applyBorder="1" applyAlignment="1">
      <alignment horizontal="center" vertical="center"/>
    </xf>
    <xf numFmtId="0" fontId="1" fillId="0" borderId="2" xfId="8" applyFont="1" applyFill="1" applyBorder="1" applyAlignment="1">
      <alignment vertical="top" wrapText="1"/>
    </xf>
    <xf numFmtId="0" fontId="1" fillId="0" borderId="2" xfId="8" applyFont="1" applyFill="1" applyBorder="1" applyAlignment="1">
      <alignment vertical="top"/>
    </xf>
    <xf numFmtId="0" fontId="1" fillId="0" borderId="0" xfId="8" applyFont="1" applyFill="1" applyBorder="1" applyAlignment="1">
      <alignment vertical="top"/>
    </xf>
    <xf numFmtId="0" fontId="4" fillId="0" borderId="0" xfId="8" applyFont="1" applyAlignment="1">
      <alignment horizontal="left" vertical="center"/>
    </xf>
    <xf numFmtId="0" fontId="1" fillId="0" borderId="0" xfId="8" applyFont="1" applyAlignment="1">
      <alignment horizontal="center" vertical="center"/>
    </xf>
    <xf numFmtId="0" fontId="1" fillId="0" borderId="0" xfId="8" applyFont="1"/>
    <xf numFmtId="0" fontId="10" fillId="2" borderId="0" xfId="4" applyFont="1" applyFill="1">
      <alignment vertical="center"/>
    </xf>
    <xf numFmtId="0" fontId="16" fillId="2" borderId="0" xfId="3" applyFont="1" applyFill="1" applyAlignment="1">
      <alignment vertical="center"/>
    </xf>
    <xf numFmtId="49" fontId="8" fillId="2" borderId="0" xfId="3" applyNumberFormat="1" applyFont="1" applyFill="1" applyBorder="1" applyAlignment="1">
      <alignment vertical="center"/>
    </xf>
    <xf numFmtId="0" fontId="8" fillId="2" borderId="0" xfId="3" applyFont="1" applyFill="1" applyBorder="1" applyAlignment="1">
      <alignment vertical="center"/>
    </xf>
    <xf numFmtId="0" fontId="1" fillId="2" borderId="0" xfId="3" applyFont="1" applyFill="1" applyBorder="1" applyAlignment="1">
      <alignment vertical="center"/>
    </xf>
    <xf numFmtId="0" fontId="1" fillId="2" borderId="0" xfId="3" applyFont="1" applyFill="1" applyBorder="1" applyAlignment="1">
      <alignment horizontal="right" vertical="center"/>
    </xf>
    <xf numFmtId="49" fontId="4" fillId="2" borderId="0" xfId="3" applyNumberFormat="1" applyFont="1" applyFill="1" applyAlignment="1">
      <alignment horizontal="center" vertical="center"/>
    </xf>
    <xf numFmtId="0" fontId="4" fillId="2" borderId="0" xfId="3" applyFont="1" applyFill="1" applyAlignment="1">
      <alignment horizontal="center" vertical="center"/>
    </xf>
    <xf numFmtId="38" fontId="1" fillId="2" borderId="1" xfId="6" applyFont="1" applyFill="1" applyBorder="1" applyAlignment="1">
      <alignment vertical="center"/>
    </xf>
    <xf numFmtId="0" fontId="1" fillId="2" borderId="2" xfId="9" applyFont="1" applyFill="1" applyBorder="1" applyAlignment="1">
      <alignment vertical="center"/>
    </xf>
    <xf numFmtId="0" fontId="1" fillId="2" borderId="2" xfId="9" applyFont="1" applyFill="1" applyBorder="1" applyAlignment="1">
      <alignment horizontal="left" vertical="center"/>
    </xf>
    <xf numFmtId="0" fontId="1" fillId="2" borderId="2" xfId="3" applyFont="1" applyFill="1" applyBorder="1" applyAlignment="1">
      <alignment vertical="center"/>
    </xf>
    <xf numFmtId="0" fontId="1" fillId="2" borderId="30" xfId="3" applyFont="1" applyFill="1" applyBorder="1" applyAlignment="1">
      <alignment vertical="center"/>
    </xf>
    <xf numFmtId="0" fontId="1" fillId="2" borderId="31" xfId="3" applyFont="1" applyFill="1" applyBorder="1" applyAlignment="1">
      <alignment vertical="center"/>
    </xf>
    <xf numFmtId="0" fontId="9" fillId="2" borderId="32" xfId="3" applyFont="1" applyFill="1" applyBorder="1" applyAlignment="1">
      <alignment vertical="center"/>
    </xf>
    <xf numFmtId="38" fontId="1" fillId="2" borderId="6" xfId="6" applyFont="1" applyFill="1" applyBorder="1" applyAlignment="1">
      <alignment vertical="center"/>
    </xf>
    <xf numFmtId="0" fontId="1" fillId="2" borderId="0" xfId="9" applyFont="1" applyFill="1" applyBorder="1" applyAlignment="1">
      <alignment vertical="center"/>
    </xf>
    <xf numFmtId="0" fontId="1" fillId="2" borderId="0" xfId="9" applyFont="1" applyFill="1" applyBorder="1" applyAlignment="1">
      <alignment horizontal="left" vertical="center"/>
    </xf>
    <xf numFmtId="0" fontId="1" fillId="2" borderId="9" xfId="3" applyFont="1" applyFill="1" applyBorder="1" applyAlignment="1">
      <alignment vertical="center"/>
    </xf>
    <xf numFmtId="176" fontId="1" fillId="2" borderId="19" xfId="3" applyNumberFormat="1" applyFont="1" applyFill="1" applyBorder="1" applyAlignment="1">
      <alignment horizontal="right" vertical="center"/>
    </xf>
    <xf numFmtId="178" fontId="9" fillId="2" borderId="10" xfId="3" applyNumberFormat="1" applyFont="1" applyFill="1" applyBorder="1" applyAlignment="1">
      <alignment horizontal="center" vertical="center"/>
    </xf>
    <xf numFmtId="0" fontId="1" fillId="2" borderId="6" xfId="3" applyFont="1" applyFill="1" applyBorder="1" applyAlignment="1">
      <alignment vertical="center"/>
    </xf>
    <xf numFmtId="0" fontId="1" fillId="2" borderId="6" xfId="7" applyFont="1" applyFill="1" applyBorder="1" applyAlignment="1">
      <alignment vertical="center"/>
    </xf>
    <xf numFmtId="0" fontId="1" fillId="2" borderId="0" xfId="7" applyFont="1" applyFill="1" applyBorder="1" applyAlignment="1">
      <alignment vertical="center"/>
    </xf>
    <xf numFmtId="177" fontId="9" fillId="2" borderId="10" xfId="3" applyNumberFormat="1" applyFont="1" applyFill="1" applyBorder="1" applyAlignment="1">
      <alignment horizontal="center" vertical="center"/>
    </xf>
    <xf numFmtId="38" fontId="1" fillId="2" borderId="0" xfId="6" applyFont="1" applyFill="1" applyBorder="1" applyAlignment="1">
      <alignment vertical="center"/>
    </xf>
    <xf numFmtId="0" fontId="1" fillId="2" borderId="20" xfId="3" applyFont="1" applyFill="1" applyBorder="1" applyAlignment="1">
      <alignment vertical="center"/>
    </xf>
    <xf numFmtId="0" fontId="1" fillId="2" borderId="7" xfId="3" applyFont="1" applyFill="1" applyBorder="1" applyAlignment="1">
      <alignment vertical="center"/>
    </xf>
    <xf numFmtId="38" fontId="1" fillId="2" borderId="7" xfId="6" applyFont="1" applyFill="1" applyBorder="1" applyAlignment="1">
      <alignment vertical="center"/>
    </xf>
    <xf numFmtId="0" fontId="1" fillId="2" borderId="7" xfId="7" applyFont="1" applyFill="1" applyBorder="1" applyAlignment="1">
      <alignment vertical="center"/>
    </xf>
    <xf numFmtId="0" fontId="1" fillId="2" borderId="46" xfId="3" applyFont="1" applyFill="1" applyBorder="1" applyAlignment="1">
      <alignment vertical="center"/>
    </xf>
    <xf numFmtId="176" fontId="1" fillId="2" borderId="21" xfId="3" applyNumberFormat="1" applyFont="1" applyFill="1" applyBorder="1" applyAlignment="1">
      <alignment horizontal="right" vertical="center"/>
    </xf>
    <xf numFmtId="178" fontId="9" fillId="2" borderId="22" xfId="3" applyNumberFormat="1" applyFont="1" applyFill="1" applyBorder="1" applyAlignment="1">
      <alignment horizontal="center" vertical="center"/>
    </xf>
    <xf numFmtId="176" fontId="1" fillId="2" borderId="19" xfId="3" applyNumberFormat="1" applyFont="1" applyFill="1" applyBorder="1" applyAlignment="1">
      <alignment horizontal="center" vertical="center"/>
    </xf>
    <xf numFmtId="0" fontId="9" fillId="2" borderId="10" xfId="3" applyFont="1" applyFill="1" applyBorder="1" applyAlignment="1">
      <alignment horizontal="center" vertical="center"/>
    </xf>
    <xf numFmtId="0" fontId="1" fillId="2" borderId="0" xfId="3" applyFont="1" applyFill="1" applyBorder="1" applyAlignment="1">
      <alignment horizontal="left" vertical="center"/>
    </xf>
    <xf numFmtId="0" fontId="1" fillId="2" borderId="7" xfId="3" applyFont="1" applyFill="1" applyBorder="1" applyAlignment="1">
      <alignment horizontal="left" vertical="center"/>
    </xf>
    <xf numFmtId="176" fontId="1" fillId="2" borderId="23" xfId="3" applyNumberFormat="1" applyFont="1" applyFill="1" applyBorder="1" applyAlignment="1">
      <alignment horizontal="right" vertical="center"/>
    </xf>
    <xf numFmtId="176" fontId="1" fillId="2" borderId="17" xfId="3" applyNumberFormat="1" applyFont="1" applyFill="1" applyBorder="1" applyAlignment="1">
      <alignment horizontal="right" vertical="center"/>
    </xf>
    <xf numFmtId="178" fontId="9" fillId="2" borderId="18" xfId="3" applyNumberFormat="1" applyFont="1" applyFill="1" applyBorder="1" applyAlignment="1">
      <alignment horizontal="center" vertical="center"/>
    </xf>
    <xf numFmtId="0" fontId="1" fillId="2" borderId="2" xfId="3" applyFont="1" applyFill="1" applyBorder="1" applyAlignment="1">
      <alignment horizontal="left" vertical="center"/>
    </xf>
    <xf numFmtId="176" fontId="1" fillId="2" borderId="0" xfId="3" applyNumberFormat="1" applyFont="1" applyFill="1" applyBorder="1" applyAlignment="1">
      <alignment horizontal="right" vertical="center"/>
    </xf>
    <xf numFmtId="178" fontId="9" fillId="2" borderId="2" xfId="3" applyNumberFormat="1" applyFont="1" applyFill="1" applyBorder="1" applyAlignment="1">
      <alignment horizontal="center" vertical="center"/>
    </xf>
    <xf numFmtId="0" fontId="1" fillId="2" borderId="37" xfId="3" applyFont="1" applyFill="1" applyBorder="1" applyAlignment="1">
      <alignment horizontal="left" vertical="center"/>
    </xf>
    <xf numFmtId="0" fontId="1" fillId="2" borderId="4" xfId="3" applyFont="1" applyFill="1" applyBorder="1" applyAlignment="1">
      <alignment horizontal="left" vertical="center"/>
    </xf>
    <xf numFmtId="176" fontId="1" fillId="2" borderId="3" xfId="3" applyNumberFormat="1" applyFont="1" applyFill="1" applyBorder="1" applyAlignment="1">
      <alignment horizontal="right" vertical="center"/>
    </xf>
    <xf numFmtId="178" fontId="9" fillId="2" borderId="5" xfId="3" applyNumberFormat="1" applyFont="1" applyFill="1" applyBorder="1" applyAlignment="1">
      <alignment horizontal="center" vertical="center"/>
    </xf>
    <xf numFmtId="0" fontId="1" fillId="2" borderId="11" xfId="3" applyFont="1" applyFill="1" applyBorder="1" applyAlignment="1">
      <alignment horizontal="left" vertical="center"/>
    </xf>
    <xf numFmtId="0" fontId="1" fillId="2" borderId="12" xfId="3" applyFont="1" applyFill="1" applyBorder="1" applyAlignment="1">
      <alignment horizontal="left" vertical="center"/>
    </xf>
    <xf numFmtId="0" fontId="1" fillId="2" borderId="24" xfId="3" applyFont="1" applyFill="1" applyBorder="1" applyAlignment="1">
      <alignment horizontal="left" vertical="center"/>
    </xf>
    <xf numFmtId="0" fontId="1" fillId="2" borderId="25" xfId="3" applyFont="1" applyFill="1" applyBorder="1" applyAlignment="1">
      <alignment horizontal="left" vertical="center"/>
    </xf>
    <xf numFmtId="176" fontId="1" fillId="2" borderId="27" xfId="3" applyNumberFormat="1" applyFont="1" applyFill="1" applyBorder="1" applyAlignment="1">
      <alignment horizontal="right" vertical="center"/>
    </xf>
    <xf numFmtId="178" fontId="9" fillId="2" borderId="28" xfId="3" applyNumberFormat="1" applyFont="1" applyFill="1" applyBorder="1" applyAlignment="1">
      <alignment horizontal="center" vertical="center"/>
    </xf>
    <xf numFmtId="0" fontId="1" fillId="2" borderId="15" xfId="3" applyFont="1" applyFill="1" applyBorder="1" applyAlignment="1">
      <alignment vertical="center"/>
    </xf>
    <xf numFmtId="0" fontId="1" fillId="2" borderId="16" xfId="3" applyFont="1" applyFill="1" applyBorder="1" applyAlignment="1">
      <alignment vertical="center"/>
    </xf>
    <xf numFmtId="38" fontId="1" fillId="2" borderId="16" xfId="6" applyFont="1" applyFill="1" applyBorder="1" applyAlignment="1">
      <alignment vertical="center"/>
    </xf>
    <xf numFmtId="0" fontId="1" fillId="2" borderId="16" xfId="7" applyFont="1" applyFill="1" applyBorder="1" applyAlignment="1">
      <alignment vertical="center"/>
    </xf>
    <xf numFmtId="38" fontId="8" fillId="2" borderId="0" xfId="6" applyFont="1" applyFill="1" applyBorder="1" applyAlignment="1">
      <alignment vertical="center"/>
    </xf>
    <xf numFmtId="0" fontId="8" fillId="2" borderId="0" xfId="7" applyFont="1" applyFill="1" applyBorder="1" applyAlignment="1">
      <alignment vertical="center"/>
    </xf>
    <xf numFmtId="0" fontId="8" fillId="2" borderId="0" xfId="9" applyFont="1" applyFill="1" applyBorder="1" applyAlignment="1">
      <alignment horizontal="left" vertical="center"/>
    </xf>
    <xf numFmtId="0" fontId="4" fillId="2" borderId="0" xfId="3" applyFont="1" applyFill="1" applyBorder="1" applyAlignment="1">
      <alignment vertical="center"/>
    </xf>
    <xf numFmtId="0" fontId="4" fillId="2" borderId="0" xfId="3" applyFont="1" applyFill="1" applyAlignment="1">
      <alignment horizontal="left" vertical="center"/>
    </xf>
    <xf numFmtId="0" fontId="8" fillId="2" borderId="0" xfId="3" applyFont="1" applyFill="1" applyBorder="1" applyAlignment="1">
      <alignment horizontal="left" vertical="center"/>
    </xf>
    <xf numFmtId="176" fontId="1" fillId="2" borderId="0" xfId="0" applyNumberFormat="1" applyFont="1" applyFill="1">
      <alignment vertical="center"/>
    </xf>
    <xf numFmtId="0" fontId="1" fillId="0" borderId="0" xfId="8" applyFont="1" applyFill="1" applyBorder="1" applyAlignment="1">
      <alignment horizontal="right" vertical="center"/>
    </xf>
    <xf numFmtId="176" fontId="9" fillId="0" borderId="28" xfId="8" applyNumberFormat="1" applyFont="1" applyFill="1" applyBorder="1" applyAlignment="1">
      <alignment horizontal="center" vertical="center"/>
    </xf>
    <xf numFmtId="176" fontId="9" fillId="0" borderId="52" xfId="8" applyNumberFormat="1" applyFont="1" applyFill="1" applyBorder="1" applyAlignment="1">
      <alignment horizontal="center" vertical="center"/>
    </xf>
    <xf numFmtId="176" fontId="4" fillId="0" borderId="0" xfId="8" applyNumberFormat="1" applyFont="1" applyFill="1" applyAlignment="1">
      <alignment vertical="center"/>
    </xf>
    <xf numFmtId="176" fontId="1" fillId="2" borderId="0" xfId="0" applyNumberFormat="1" applyFont="1" applyFill="1" applyBorder="1">
      <alignment vertical="center"/>
    </xf>
    <xf numFmtId="176" fontId="4" fillId="0" borderId="0" xfId="5" applyNumberFormat="1" applyFont="1" applyFill="1" applyAlignment="1">
      <alignment vertical="center"/>
    </xf>
    <xf numFmtId="38" fontId="1" fillId="0" borderId="20" xfId="6" applyFont="1" applyFill="1" applyBorder="1" applyAlignment="1">
      <alignment horizontal="center" vertical="center"/>
    </xf>
    <xf numFmtId="38" fontId="1" fillId="0" borderId="7" xfId="6" applyFont="1" applyFill="1" applyBorder="1" applyAlignment="1">
      <alignment horizontal="center" vertical="center"/>
    </xf>
    <xf numFmtId="38" fontId="1" fillId="0" borderId="6" xfId="6" applyFont="1" applyFill="1" applyBorder="1" applyAlignment="1">
      <alignment horizontal="center" vertical="center"/>
    </xf>
    <xf numFmtId="38" fontId="1" fillId="0" borderId="0" xfId="6" applyFont="1" applyFill="1" applyBorder="1" applyAlignment="1">
      <alignment horizontal="center" vertical="center"/>
    </xf>
    <xf numFmtId="0" fontId="1" fillId="0" borderId="11" xfId="5" applyFont="1" applyFill="1" applyBorder="1" applyAlignment="1">
      <alignment horizontal="center" vertical="center"/>
    </xf>
    <xf numFmtId="0" fontId="1" fillId="0" borderId="12" xfId="5" applyFont="1" applyFill="1" applyBorder="1" applyAlignment="1">
      <alignment horizontal="center" vertical="center"/>
    </xf>
    <xf numFmtId="0" fontId="1" fillId="0" borderId="13" xfId="5" applyFont="1" applyFill="1" applyBorder="1" applyAlignment="1">
      <alignment horizontal="center" vertical="center"/>
    </xf>
    <xf numFmtId="0" fontId="1" fillId="0" borderId="24" xfId="5" applyFont="1" applyFill="1" applyBorder="1" applyAlignment="1">
      <alignment horizontal="center" vertical="center"/>
    </xf>
    <xf numFmtId="0" fontId="1" fillId="0" borderId="25" xfId="5" applyFont="1" applyFill="1" applyBorder="1" applyAlignment="1">
      <alignment horizontal="center" vertical="center"/>
    </xf>
    <xf numFmtId="0" fontId="1" fillId="0" borderId="26" xfId="5" applyFont="1" applyFill="1" applyBorder="1" applyAlignment="1">
      <alignment horizontal="center" vertical="center"/>
    </xf>
    <xf numFmtId="38" fontId="1" fillId="0" borderId="15" xfId="6" applyFont="1" applyFill="1" applyBorder="1" applyAlignment="1">
      <alignment horizontal="center" vertical="center"/>
    </xf>
    <xf numFmtId="38" fontId="1" fillId="0" borderId="16" xfId="6" applyFont="1" applyFill="1" applyBorder="1" applyAlignment="1">
      <alignment horizontal="center" vertical="center"/>
    </xf>
    <xf numFmtId="38" fontId="1" fillId="0" borderId="29" xfId="6" applyFont="1" applyFill="1" applyBorder="1" applyAlignment="1">
      <alignment horizontal="center" vertical="center"/>
    </xf>
    <xf numFmtId="0" fontId="1" fillId="0" borderId="15" xfId="5" applyFont="1" applyFill="1" applyBorder="1" applyAlignment="1">
      <alignment horizontal="center" vertical="center"/>
    </xf>
    <xf numFmtId="0" fontId="1" fillId="0" borderId="16" xfId="5" applyFont="1" applyFill="1" applyBorder="1" applyAlignment="1">
      <alignment horizontal="center" vertical="center"/>
    </xf>
    <xf numFmtId="0" fontId="1" fillId="0" borderId="29" xfId="5" applyFont="1" applyFill="1" applyBorder="1" applyAlignment="1">
      <alignment horizontal="center" vertical="center"/>
    </xf>
    <xf numFmtId="0" fontId="6" fillId="0" borderId="0" xfId="5" applyFont="1" applyFill="1" applyBorder="1" applyAlignment="1">
      <alignment horizontal="center"/>
    </xf>
    <xf numFmtId="0" fontId="7" fillId="0" borderId="0" xfId="5" applyFont="1" applyAlignment="1">
      <alignment horizontal="center" vertical="center"/>
    </xf>
    <xf numFmtId="0" fontId="1" fillId="0" borderId="16" xfId="5" applyFont="1" applyFill="1" applyBorder="1" applyAlignment="1">
      <alignment vertical="center"/>
    </xf>
    <xf numFmtId="0" fontId="1" fillId="0" borderId="17" xfId="5" applyFont="1" applyFill="1" applyBorder="1" applyAlignment="1">
      <alignment horizontal="center" vertical="center"/>
    </xf>
    <xf numFmtId="0" fontId="1" fillId="0" borderId="18" xfId="5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176" fontId="1" fillId="0" borderId="55" xfId="8" applyNumberFormat="1" applyFont="1" applyFill="1" applyBorder="1" applyAlignment="1">
      <alignment horizontal="center" vertical="center"/>
    </xf>
    <xf numFmtId="176" fontId="1" fillId="0" borderId="51" xfId="8" applyNumberFormat="1" applyFont="1" applyFill="1" applyBorder="1" applyAlignment="1">
      <alignment horizontal="center" vertical="center"/>
    </xf>
    <xf numFmtId="176" fontId="1" fillId="0" borderId="41" xfId="8" applyNumberFormat="1" applyFont="1" applyFill="1" applyBorder="1" applyAlignment="1">
      <alignment horizontal="right" vertical="center"/>
    </xf>
    <xf numFmtId="176" fontId="1" fillId="0" borderId="42" xfId="8" applyNumberFormat="1" applyFont="1" applyFill="1" applyBorder="1" applyAlignment="1">
      <alignment horizontal="right" vertical="center"/>
    </xf>
    <xf numFmtId="176" fontId="1" fillId="0" borderId="54" xfId="8" applyNumberFormat="1" applyFont="1" applyFill="1" applyBorder="1" applyAlignment="1">
      <alignment horizontal="center" vertical="center"/>
    </xf>
    <xf numFmtId="176" fontId="1" fillId="0" borderId="50" xfId="8" applyNumberFormat="1" applyFont="1" applyFill="1" applyBorder="1" applyAlignment="1">
      <alignment horizontal="center" vertical="center"/>
    </xf>
    <xf numFmtId="179" fontId="1" fillId="0" borderId="41" xfId="8" applyNumberFormat="1" applyFont="1" applyFill="1" applyBorder="1" applyAlignment="1">
      <alignment horizontal="center" vertical="center"/>
    </xf>
    <xf numFmtId="179" fontId="1" fillId="0" borderId="50" xfId="8" applyNumberFormat="1" applyFont="1" applyFill="1" applyBorder="1" applyAlignment="1">
      <alignment horizontal="center" vertical="center"/>
    </xf>
    <xf numFmtId="179" fontId="1" fillId="0" borderId="54" xfId="8" applyNumberFormat="1" applyFont="1" applyFill="1" applyBorder="1" applyAlignment="1">
      <alignment horizontal="center" vertical="center"/>
    </xf>
    <xf numFmtId="176" fontId="1" fillId="0" borderId="53" xfId="8" applyNumberFormat="1" applyFont="1" applyFill="1" applyBorder="1" applyAlignment="1">
      <alignment horizontal="center" vertical="center"/>
    </xf>
    <xf numFmtId="176" fontId="1" fillId="0" borderId="49" xfId="8" applyNumberFormat="1" applyFont="1" applyFill="1" applyBorder="1" applyAlignment="1">
      <alignment horizontal="center" vertical="center"/>
    </xf>
    <xf numFmtId="179" fontId="1" fillId="0" borderId="39" xfId="8" applyNumberFormat="1" applyFont="1" applyFill="1" applyBorder="1" applyAlignment="1">
      <alignment horizontal="right" vertical="center"/>
    </xf>
    <xf numFmtId="0" fontId="1" fillId="0" borderId="40" xfId="8" applyFont="1" applyBorder="1" applyAlignment="1">
      <alignment horizontal="right" vertical="center"/>
    </xf>
    <xf numFmtId="179" fontId="1" fillId="0" borderId="42" xfId="8" applyNumberFormat="1" applyFont="1" applyFill="1" applyBorder="1" applyAlignment="1">
      <alignment horizontal="center" vertical="center"/>
    </xf>
    <xf numFmtId="179" fontId="1" fillId="0" borderId="43" xfId="8" applyNumberFormat="1" applyFont="1" applyFill="1" applyBorder="1" applyAlignment="1">
      <alignment horizontal="center" vertical="center"/>
    </xf>
    <xf numFmtId="179" fontId="1" fillId="0" borderId="44" xfId="8" applyNumberFormat="1" applyFont="1" applyFill="1" applyBorder="1" applyAlignment="1">
      <alignment horizontal="center" vertical="center"/>
    </xf>
    <xf numFmtId="179" fontId="1" fillId="0" borderId="47" xfId="8" applyNumberFormat="1" applyFont="1" applyFill="1" applyBorder="1" applyAlignment="1">
      <alignment horizontal="center" vertical="center"/>
    </xf>
    <xf numFmtId="179" fontId="1" fillId="0" borderId="48" xfId="8" applyNumberFormat="1" applyFont="1" applyFill="1" applyBorder="1" applyAlignment="1">
      <alignment horizontal="center" vertical="center"/>
    </xf>
    <xf numFmtId="0" fontId="6" fillId="0" borderId="0" xfId="8" applyFont="1" applyFill="1" applyBorder="1" applyAlignment="1">
      <alignment horizontal="center"/>
    </xf>
    <xf numFmtId="0" fontId="7" fillId="0" borderId="0" xfId="8" applyFont="1" applyFill="1" applyBorder="1" applyAlignment="1">
      <alignment horizontal="center"/>
    </xf>
    <xf numFmtId="0" fontId="1" fillId="0" borderId="1" xfId="8" applyFont="1" applyFill="1" applyBorder="1" applyAlignment="1">
      <alignment horizontal="center" vertical="center"/>
    </xf>
    <xf numFmtId="0" fontId="1" fillId="0" borderId="2" xfId="8" applyFont="1" applyFill="1" applyBorder="1" applyAlignment="1">
      <alignment horizontal="center" vertical="center"/>
    </xf>
    <xf numFmtId="0" fontId="1" fillId="0" borderId="30" xfId="8" applyFont="1" applyFill="1" applyBorder="1" applyAlignment="1">
      <alignment horizontal="center" vertical="center"/>
    </xf>
    <xf numFmtId="0" fontId="1" fillId="0" borderId="33" xfId="8" applyFont="1" applyFill="1" applyBorder="1" applyAlignment="1">
      <alignment horizontal="center" vertical="center"/>
    </xf>
    <xf numFmtId="0" fontId="1" fillId="0" borderId="34" xfId="8" applyFont="1" applyFill="1" applyBorder="1" applyAlignment="1">
      <alignment horizontal="center" vertical="center"/>
    </xf>
    <xf numFmtId="0" fontId="1" fillId="0" borderId="35" xfId="8" applyFont="1" applyFill="1" applyBorder="1" applyAlignment="1">
      <alignment horizontal="center" vertical="center"/>
    </xf>
    <xf numFmtId="0" fontId="1" fillId="0" borderId="31" xfId="8" applyFont="1" applyFill="1" applyBorder="1" applyAlignment="1">
      <alignment horizontal="center" vertical="center"/>
    </xf>
    <xf numFmtId="0" fontId="1" fillId="0" borderId="36" xfId="8" applyFont="1" applyFill="1" applyBorder="1" applyAlignment="1">
      <alignment horizontal="center" vertical="center"/>
    </xf>
    <xf numFmtId="0" fontId="1" fillId="0" borderId="27" xfId="8" applyFont="1" applyFill="1" applyBorder="1" applyAlignment="1">
      <alignment horizontal="center" vertical="center" wrapText="1"/>
    </xf>
    <xf numFmtId="0" fontId="1" fillId="0" borderId="26" xfId="8" applyFont="1" applyBorder="1" applyAlignment="1">
      <alignment horizontal="center" vertical="center" wrapText="1"/>
    </xf>
    <xf numFmtId="0" fontId="1" fillId="0" borderId="28" xfId="8" applyFont="1" applyBorder="1" applyAlignment="1">
      <alignment horizontal="center" vertical="center" wrapText="1"/>
    </xf>
    <xf numFmtId="0" fontId="1" fillId="0" borderId="25" xfId="8" applyFont="1" applyFill="1" applyBorder="1" applyAlignment="1">
      <alignment horizontal="center" vertical="center" wrapText="1"/>
    </xf>
    <xf numFmtId="0" fontId="1" fillId="0" borderId="28" xfId="8" applyFont="1" applyFill="1" applyBorder="1" applyAlignment="1">
      <alignment horizontal="center" vertical="center" wrapText="1"/>
    </xf>
    <xf numFmtId="0" fontId="1" fillId="2" borderId="20" xfId="3" applyFont="1" applyFill="1" applyBorder="1" applyAlignment="1">
      <alignment horizontal="left" vertical="center"/>
    </xf>
    <xf numFmtId="0" fontId="1" fillId="2" borderId="7" xfId="3" applyFont="1" applyFill="1" applyBorder="1" applyAlignment="1">
      <alignment horizontal="left" vertical="center"/>
    </xf>
    <xf numFmtId="0" fontId="1" fillId="2" borderId="46" xfId="3" applyFont="1" applyFill="1" applyBorder="1" applyAlignment="1">
      <alignment horizontal="left" vertical="center"/>
    </xf>
    <xf numFmtId="0" fontId="1" fillId="2" borderId="6" xfId="3" applyFont="1" applyFill="1" applyBorder="1" applyAlignment="1">
      <alignment horizontal="left" vertical="center"/>
    </xf>
    <xf numFmtId="0" fontId="1" fillId="2" borderId="0" xfId="3" applyFont="1" applyFill="1" applyBorder="1" applyAlignment="1">
      <alignment horizontal="left" vertical="center"/>
    </xf>
    <xf numFmtId="0" fontId="1" fillId="2" borderId="9" xfId="3" applyFont="1" applyFill="1" applyBorder="1" applyAlignment="1">
      <alignment horizontal="left" vertical="center"/>
    </xf>
    <xf numFmtId="0" fontId="1" fillId="2" borderId="15" xfId="3" applyFont="1" applyFill="1" applyBorder="1" applyAlignment="1">
      <alignment horizontal="left" vertical="center"/>
    </xf>
    <xf numFmtId="0" fontId="1" fillId="2" borderId="16" xfId="3" applyFont="1" applyFill="1" applyBorder="1" applyAlignment="1">
      <alignment horizontal="left" vertical="center"/>
    </xf>
    <xf numFmtId="0" fontId="1" fillId="2" borderId="29" xfId="3" applyFont="1" applyFill="1" applyBorder="1" applyAlignment="1">
      <alignment horizontal="left" vertical="center"/>
    </xf>
    <xf numFmtId="0" fontId="6" fillId="2" borderId="0" xfId="3" applyFont="1" applyFill="1" applyAlignment="1">
      <alignment horizontal="center" vertical="center"/>
    </xf>
    <xf numFmtId="0" fontId="7" fillId="2" borderId="0" xfId="3" applyFont="1" applyFill="1" applyBorder="1" applyAlignment="1">
      <alignment horizontal="center" vertical="center"/>
    </xf>
    <xf numFmtId="0" fontId="1" fillId="2" borderId="1" xfId="3" applyFont="1" applyFill="1" applyBorder="1" applyAlignment="1">
      <alignment horizontal="center" vertical="center"/>
    </xf>
    <xf numFmtId="0" fontId="1" fillId="2" borderId="2" xfId="3" applyFont="1" applyFill="1" applyBorder="1" applyAlignment="1">
      <alignment horizontal="center" vertical="center"/>
    </xf>
    <xf numFmtId="0" fontId="1" fillId="2" borderId="2" xfId="3" applyFont="1" applyFill="1" applyBorder="1" applyAlignment="1">
      <alignment vertical="center"/>
    </xf>
    <xf numFmtId="0" fontId="1" fillId="2" borderId="30" xfId="3" applyFont="1" applyFill="1" applyBorder="1" applyAlignment="1">
      <alignment vertical="center"/>
    </xf>
    <xf numFmtId="0" fontId="1" fillId="2" borderId="33" xfId="3" applyFont="1" applyFill="1" applyBorder="1" applyAlignment="1">
      <alignment vertical="center"/>
    </xf>
    <xf numFmtId="0" fontId="1" fillId="2" borderId="34" xfId="3" applyFont="1" applyFill="1" applyBorder="1" applyAlignment="1">
      <alignment vertical="center"/>
    </xf>
    <xf numFmtId="0" fontId="1" fillId="2" borderId="35" xfId="3" applyFont="1" applyFill="1" applyBorder="1" applyAlignment="1">
      <alignment vertical="center"/>
    </xf>
    <xf numFmtId="0" fontId="1" fillId="2" borderId="31" xfId="3" applyFont="1" applyFill="1" applyBorder="1" applyAlignment="1">
      <alignment horizontal="center" vertical="center"/>
    </xf>
    <xf numFmtId="0" fontId="1" fillId="2" borderId="32" xfId="3" applyFont="1" applyFill="1" applyBorder="1" applyAlignment="1">
      <alignment horizontal="center" vertical="center"/>
    </xf>
    <xf numFmtId="0" fontId="1" fillId="2" borderId="36" xfId="3" applyFont="1" applyFill="1" applyBorder="1" applyAlignment="1">
      <alignment horizontal="center" vertical="center"/>
    </xf>
    <xf numFmtId="0" fontId="1" fillId="2" borderId="52" xfId="3" applyFont="1" applyFill="1" applyBorder="1" applyAlignment="1">
      <alignment horizontal="center" vertical="center"/>
    </xf>
    <xf numFmtId="0" fontId="1" fillId="2" borderId="11" xfId="3" applyFont="1" applyFill="1" applyBorder="1" applyAlignment="1">
      <alignment horizontal="left" vertical="center"/>
    </xf>
    <xf numFmtId="0" fontId="1" fillId="2" borderId="12" xfId="3" applyFont="1" applyFill="1" applyBorder="1" applyAlignment="1">
      <alignment horizontal="left" vertical="center"/>
    </xf>
    <xf numFmtId="0" fontId="1" fillId="2" borderId="13" xfId="3" applyFont="1" applyFill="1" applyBorder="1" applyAlignment="1">
      <alignment horizontal="left" vertical="center"/>
    </xf>
  </cellXfs>
  <cellStyles count="13">
    <cellStyle name="桁区切り" xfId="1" builtinId="6"/>
    <cellStyle name="桁区切り 2" xfId="6" xr:uid="{866F0753-D9CE-47B4-B607-63DDDFCC14AA}"/>
    <cellStyle name="標準" xfId="0" builtinId="0"/>
    <cellStyle name="標準 2" xfId="2" xr:uid="{50F01F89-21C2-4422-8DFC-1278DCEFF673}"/>
    <cellStyle name="標準 2 3" xfId="10" xr:uid="{48EBD7C9-E50B-4A50-80CE-9CF6CDAB6971}"/>
    <cellStyle name="標準 4" xfId="11" xr:uid="{6D8FDA6F-7F9D-4DFD-AF6C-C568A82B4553}"/>
    <cellStyle name="標準 5" xfId="8" xr:uid="{A6B486FA-C5A2-483C-9E47-870726EA682D}"/>
    <cellStyle name="標準 6" xfId="12" xr:uid="{26A9B854-B35E-44F5-A270-1EC45B15BB3E}"/>
    <cellStyle name="標準 7" xfId="4" xr:uid="{25959F56-4651-40A7-8735-67AB2317B575}"/>
    <cellStyle name="標準 8" xfId="3" xr:uid="{C0BABFFE-9995-4638-BA4F-5579A10A017B}"/>
    <cellStyle name="標準 9" xfId="5" xr:uid="{3821BEED-D0C1-417A-A5F8-74603E5D5A51}"/>
    <cellStyle name="標準_03.04.01.財務諸表雛形_様式_桜内案１_コピー03　普通会計４表2006.12.23_仕訳" xfId="7" xr:uid="{C3992210-4C2E-4CE7-BE06-1ADAADB6A6EB}"/>
    <cellStyle name="標準_別冊１　Ｐ2～Ｐ5　普通会計４表20070113_仕訳" xfId="9" xr:uid="{09D239DE-FB19-433A-81BF-4241C17670B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8" Type="http://schemas.openxmlformats.org/officeDocument/2006/relationships/sharedStrings" Target="sharedStrings.xml" />
  <Relationship Id="rId3" Type="http://schemas.openxmlformats.org/officeDocument/2006/relationships/worksheet" Target="worksheets/sheet3.xml" />
  <Relationship Id="rId7" Type="http://schemas.openxmlformats.org/officeDocument/2006/relationships/styles" Target="styles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theme" Target="theme/theme1.xml" />
  <Relationship Id="rId5" Type="http://schemas.openxmlformats.org/officeDocument/2006/relationships/externalLink" Target="externalLinks/externalLink1.xml" />
  <Relationship Id="rId4" Type="http://schemas.openxmlformats.org/officeDocument/2006/relationships/worksheet" Target="worksheets/sheet4.xml" />
  <Relationship Id="rId9" Type="http://schemas.openxmlformats.org/officeDocument/2006/relationships/calcChain" Target="calcChain.xml" />
</Relationships>
</file>

<file path=xl/externalLinks/_rels/externalLink1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file:///G:\DocRoot\&#12484;&#12540;&#12523;&#65381;&#12521;&#12452;&#12502;&#12521;&#12522;&#65381;&#35069;&#21697;\&#29983;&#25216;&#37096;&#12484;&#12540;&#12523;\ER_Studio&#27161;&#28310;&#12489;&#12513;&#12452;&#12531;\&#27161;&#28310;&#12489;&#12513;&#12452;&#12531;.xls" TargetMode="External" />
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概要"/>
      <sheetName val="利用方法"/>
      <sheetName val="標準ドメイン"/>
      <sheetName val="カテゴリ"/>
      <sheetName val="論理データ型"/>
      <sheetName val="フィルム"/>
      <sheetName val="フィルムグラフ_改修実績"/>
      <sheetName val="積層"/>
      <sheetName val="封止材"/>
      <sheetName val="シールド板"/>
      <sheetName val="フィルム "/>
      <sheetName val="Sheet1"/>
      <sheetName val="Sheet2"/>
      <sheetName val="Sheet3"/>
      <sheetName val="Pフォローアップ照会シート（モジュール別）"/>
      <sheetName val="Pフォローアップ照会シート(担当者別)"/>
      <sheetName val="表紙"/>
      <sheetName val="01"/>
      <sheetName val="データ項目名"/>
      <sheetName val="データ項目名_20070302bk"/>
      <sheetName val="データ項目名 (bk)"/>
      <sheetName val="基本項目加工"/>
      <sheetName val="基本項目"/>
      <sheetName val="Graph2"/>
      <sheetName val="javalog06"/>
      <sheetName val="共通部品"/>
      <sheetName val="ＣＣＬレビュー観点一覧"/>
      <sheetName val="画面表示"/>
      <sheetName val="画面表示 (2)"/>
      <sheetName val="画面表示 (3)"/>
      <sheetName val="画面表示 (4)"/>
      <sheetName val="画面表示 (5)"/>
      <sheetName val="画面表示 (6)"/>
      <sheetName val="画面表示 (7)"/>
      <sheetName val="画面表示 (8)"/>
      <sheetName val="画面表示 (9)"/>
      <sheetName val="画面表示 (10)"/>
      <sheetName val="画面表示 (11)"/>
      <sheetName val="画面表示 (12)"/>
      <sheetName val="チェック処理"/>
      <sheetName val="チェック処理 (2)"/>
      <sheetName val="チェック処理 (3)"/>
      <sheetName val="排他チェック"/>
      <sheetName val="削除処理"/>
    </sheetNames>
    <sheetDataSet>
      <sheetData sheetId="0"/>
      <sheetData sheetId="1"/>
      <sheetData sheetId="2"/>
      <sheetData sheetId="3" refreshError="1">
        <row r="6">
          <cell r="M6" t="str">
            <v>コード</v>
          </cell>
        </row>
        <row r="7">
          <cell r="M7" t="str">
            <v>番号</v>
          </cell>
        </row>
        <row r="8">
          <cell r="M8" t="str">
            <v>区分</v>
          </cell>
        </row>
        <row r="9">
          <cell r="M9" t="str">
            <v>フラグ</v>
          </cell>
        </row>
        <row r="10">
          <cell r="M10" t="str">
            <v>日付</v>
          </cell>
        </row>
        <row r="11">
          <cell r="M11" t="str">
            <v>時刻</v>
          </cell>
        </row>
        <row r="12">
          <cell r="M12" t="str">
            <v>期間</v>
          </cell>
        </row>
        <row r="13">
          <cell r="M13" t="str">
            <v>名称</v>
          </cell>
        </row>
        <row r="14">
          <cell r="M14" t="str">
            <v>数量</v>
          </cell>
        </row>
        <row r="15">
          <cell r="M15" t="str">
            <v>記述</v>
          </cell>
        </row>
        <row r="16">
          <cell r="M16" t="str">
            <v>その他</v>
          </cell>
        </row>
      </sheetData>
      <sheetData sheetId="4" refreshError="1">
        <row r="3">
          <cell r="A3" t="str">
            <v>CHAR</v>
          </cell>
        </row>
        <row r="4">
          <cell r="A4" t="str">
            <v>VARCHAR</v>
          </cell>
        </row>
        <row r="5">
          <cell r="A5" t="str">
            <v>NUMERIC</v>
          </cell>
        </row>
        <row r="6">
          <cell r="A6" t="str">
            <v>DATE</v>
          </cell>
        </row>
        <row r="7">
          <cell r="A7" t="str">
            <v>DATETIME</v>
          </cell>
        </row>
        <row r="8">
          <cell r="A8" t="str">
            <v>BIGINT</v>
          </cell>
        </row>
        <row r="9">
          <cell r="A9" t="str">
            <v>BINARY</v>
          </cell>
        </row>
        <row r="10">
          <cell r="A10" t="str">
            <v>BIT</v>
          </cell>
        </row>
        <row r="11">
          <cell r="A11" t="str">
            <v>COUNTER</v>
          </cell>
        </row>
        <row r="12">
          <cell r="A12" t="str">
            <v>DATETIMN</v>
          </cell>
        </row>
        <row r="13">
          <cell r="A13" t="str">
            <v>DECIMAL</v>
          </cell>
        </row>
        <row r="14">
          <cell r="A14" t="str">
            <v>DECIMALN</v>
          </cell>
        </row>
        <row r="15">
          <cell r="A15" t="str">
            <v>DOUBLE PRECISION</v>
          </cell>
        </row>
        <row r="16">
          <cell r="A16" t="str">
            <v>FLOAT</v>
          </cell>
        </row>
        <row r="17">
          <cell r="A17" t="str">
            <v>FLOATN</v>
          </cell>
        </row>
        <row r="18">
          <cell r="A18" t="str">
            <v>IMAGE/LONG BINARY</v>
          </cell>
        </row>
        <row r="19">
          <cell r="A19" t="str">
            <v>INTEGER</v>
          </cell>
        </row>
        <row r="20">
          <cell r="A20" t="str">
            <v>INTN</v>
          </cell>
        </row>
        <row r="21">
          <cell r="A21" t="str">
            <v>LONG VARCHAR</v>
          </cell>
        </row>
        <row r="22">
          <cell r="A22" t="str">
            <v>MLSLABEL/VARCHAR</v>
          </cell>
        </row>
        <row r="23">
          <cell r="A23" t="str">
            <v>MONEY</v>
          </cell>
        </row>
        <row r="24">
          <cell r="A24" t="str">
            <v>MONEYN</v>
          </cell>
        </row>
        <row r="25">
          <cell r="A25" t="str">
            <v>NCHAR</v>
          </cell>
        </row>
        <row r="26">
          <cell r="A26" t="str">
            <v>NTEXT/LONG NVARCHAR</v>
          </cell>
        </row>
        <row r="27">
          <cell r="A27" t="str">
            <v>NUMERICN</v>
          </cell>
        </row>
        <row r="28">
          <cell r="A28" t="str">
            <v>NVARCHAR</v>
          </cell>
        </row>
        <row r="29">
          <cell r="A29" t="str">
            <v>PICTURE</v>
          </cell>
        </row>
        <row r="30">
          <cell r="A30" t="str">
            <v>REAL/SMALLFLOAT</v>
          </cell>
        </row>
        <row r="31">
          <cell r="A31" t="str">
            <v>ROWID/VARCHAR</v>
          </cell>
        </row>
        <row r="32">
          <cell r="A32" t="str">
            <v>SERIAL/INTEGER</v>
          </cell>
        </row>
        <row r="33">
          <cell r="A33" t="str">
            <v>SMALLDATETIME</v>
          </cell>
        </row>
        <row r="34">
          <cell r="A34" t="str">
            <v>SMALLINT</v>
          </cell>
        </row>
        <row r="35">
          <cell r="A35" t="str">
            <v>SMALLMONEY</v>
          </cell>
        </row>
        <row r="36">
          <cell r="A36" t="str">
            <v>TEXT</v>
          </cell>
        </row>
        <row r="37">
          <cell r="A37" t="str">
            <v>TIME/DATETIME</v>
          </cell>
        </row>
        <row r="38">
          <cell r="A38" t="str">
            <v>TIMESTAMP/DATE</v>
          </cell>
        </row>
        <row r="39">
          <cell r="A39" t="str">
            <v>TINYINT</v>
          </cell>
        </row>
        <row r="40">
          <cell r="A40" t="str">
            <v>UNIQUEID</v>
          </cell>
        </row>
        <row r="41">
          <cell r="A41" t="str">
            <v>VARBINARY/BLOB</v>
          </cell>
        </row>
      </sheetData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885A3-6176-4875-90A3-EA81AF6945E9}">
  <sheetPr codeName="Sheet9">
    <pageSetUpPr fitToPage="1"/>
  </sheetPr>
  <dimension ref="A1:AF78"/>
  <sheetViews>
    <sheetView showGridLines="0" tabSelected="1" topLeftCell="C1" zoomScale="85" zoomScaleNormal="85" zoomScaleSheetLayoutView="85" workbookViewId="0">
      <selection activeCell="C1" sqref="C1"/>
    </sheetView>
  </sheetViews>
  <sheetFormatPr defaultColWidth="9" defaultRowHeight="12.5" x14ac:dyDescent="0.2"/>
  <cols>
    <col min="1" max="2" width="0" style="7" hidden="1" customWidth="1"/>
    <col min="3" max="3" width="0.6328125" style="9" customWidth="1"/>
    <col min="4" max="14" width="2.08984375" style="9" customWidth="1"/>
    <col min="15" max="15" width="6" style="9" customWidth="1"/>
    <col min="16" max="16" width="22.36328125" style="9" customWidth="1"/>
    <col min="17" max="17" width="3.36328125" style="9" bestFit="1" customWidth="1"/>
    <col min="18" max="19" width="2.08984375" style="9" customWidth="1"/>
    <col min="20" max="24" width="3.90625" style="9" customWidth="1"/>
    <col min="25" max="25" width="3.08984375" style="9" customWidth="1"/>
    <col min="26" max="26" width="24.08984375" style="9" bestFit="1" customWidth="1"/>
    <col min="27" max="27" width="3.08984375" style="9" customWidth="1"/>
    <col min="28" max="28" width="0.6328125" style="9" customWidth="1"/>
    <col min="29" max="29" width="9" style="9"/>
    <col min="30" max="31" width="0" style="9" hidden="1" customWidth="1"/>
    <col min="32" max="258" width="9" style="9"/>
    <col min="259" max="259" width="0.6328125" style="9" customWidth="1"/>
    <col min="260" max="270" width="2.08984375" style="9" customWidth="1"/>
    <col min="271" max="271" width="6" style="9" customWidth="1"/>
    <col min="272" max="272" width="22.36328125" style="9" customWidth="1"/>
    <col min="273" max="273" width="3.36328125" style="9" bestFit="1" customWidth="1"/>
    <col min="274" max="275" width="2.08984375" style="9" customWidth="1"/>
    <col min="276" max="280" width="3.90625" style="9" customWidth="1"/>
    <col min="281" max="281" width="3.08984375" style="9" customWidth="1"/>
    <col min="282" max="282" width="24.08984375" style="9" bestFit="1" customWidth="1"/>
    <col min="283" max="283" width="3.08984375" style="9" customWidth="1"/>
    <col min="284" max="284" width="0.6328125" style="9" customWidth="1"/>
    <col min="285" max="514" width="9" style="9"/>
    <col min="515" max="515" width="0.6328125" style="9" customWidth="1"/>
    <col min="516" max="526" width="2.08984375" style="9" customWidth="1"/>
    <col min="527" max="527" width="6" style="9" customWidth="1"/>
    <col min="528" max="528" width="22.36328125" style="9" customWidth="1"/>
    <col min="529" max="529" width="3.36328125" style="9" bestFit="1" customWidth="1"/>
    <col min="530" max="531" width="2.08984375" style="9" customWidth="1"/>
    <col min="532" max="536" width="3.90625" style="9" customWidth="1"/>
    <col min="537" max="537" width="3.08984375" style="9" customWidth="1"/>
    <col min="538" max="538" width="24.08984375" style="9" bestFit="1" customWidth="1"/>
    <col min="539" max="539" width="3.08984375" style="9" customWidth="1"/>
    <col min="540" max="540" width="0.6328125" style="9" customWidth="1"/>
    <col min="541" max="770" width="9" style="9"/>
    <col min="771" max="771" width="0.6328125" style="9" customWidth="1"/>
    <col min="772" max="782" width="2.08984375" style="9" customWidth="1"/>
    <col min="783" max="783" width="6" style="9" customWidth="1"/>
    <col min="784" max="784" width="22.36328125" style="9" customWidth="1"/>
    <col min="785" max="785" width="3.36328125" style="9" bestFit="1" customWidth="1"/>
    <col min="786" max="787" width="2.08984375" style="9" customWidth="1"/>
    <col min="788" max="792" width="3.90625" style="9" customWidth="1"/>
    <col min="793" max="793" width="3.08984375" style="9" customWidth="1"/>
    <col min="794" max="794" width="24.08984375" style="9" bestFit="1" customWidth="1"/>
    <col min="795" max="795" width="3.08984375" style="9" customWidth="1"/>
    <col min="796" max="796" width="0.6328125" style="9" customWidth="1"/>
    <col min="797" max="1026" width="9" style="9"/>
    <col min="1027" max="1027" width="0.6328125" style="9" customWidth="1"/>
    <col min="1028" max="1038" width="2.08984375" style="9" customWidth="1"/>
    <col min="1039" max="1039" width="6" style="9" customWidth="1"/>
    <col min="1040" max="1040" width="22.36328125" style="9" customWidth="1"/>
    <col min="1041" max="1041" width="3.36328125" style="9" bestFit="1" customWidth="1"/>
    <col min="1042" max="1043" width="2.08984375" style="9" customWidth="1"/>
    <col min="1044" max="1048" width="3.90625" style="9" customWidth="1"/>
    <col min="1049" max="1049" width="3.08984375" style="9" customWidth="1"/>
    <col min="1050" max="1050" width="24.08984375" style="9" bestFit="1" customWidth="1"/>
    <col min="1051" max="1051" width="3.08984375" style="9" customWidth="1"/>
    <col min="1052" max="1052" width="0.6328125" style="9" customWidth="1"/>
    <col min="1053" max="1282" width="9" style="9"/>
    <col min="1283" max="1283" width="0.6328125" style="9" customWidth="1"/>
    <col min="1284" max="1294" width="2.08984375" style="9" customWidth="1"/>
    <col min="1295" max="1295" width="6" style="9" customWidth="1"/>
    <col min="1296" max="1296" width="22.36328125" style="9" customWidth="1"/>
    <col min="1297" max="1297" width="3.36328125" style="9" bestFit="1" customWidth="1"/>
    <col min="1298" max="1299" width="2.08984375" style="9" customWidth="1"/>
    <col min="1300" max="1304" width="3.90625" style="9" customWidth="1"/>
    <col min="1305" max="1305" width="3.08984375" style="9" customWidth="1"/>
    <col min="1306" max="1306" width="24.08984375" style="9" bestFit="1" customWidth="1"/>
    <col min="1307" max="1307" width="3.08984375" style="9" customWidth="1"/>
    <col min="1308" max="1308" width="0.6328125" style="9" customWidth="1"/>
    <col min="1309" max="1538" width="9" style="9"/>
    <col min="1539" max="1539" width="0.6328125" style="9" customWidth="1"/>
    <col min="1540" max="1550" width="2.08984375" style="9" customWidth="1"/>
    <col min="1551" max="1551" width="6" style="9" customWidth="1"/>
    <col min="1552" max="1552" width="22.36328125" style="9" customWidth="1"/>
    <col min="1553" max="1553" width="3.36328125" style="9" bestFit="1" customWidth="1"/>
    <col min="1554" max="1555" width="2.08984375" style="9" customWidth="1"/>
    <col min="1556" max="1560" width="3.90625" style="9" customWidth="1"/>
    <col min="1561" max="1561" width="3.08984375" style="9" customWidth="1"/>
    <col min="1562" max="1562" width="24.08984375" style="9" bestFit="1" customWidth="1"/>
    <col min="1563" max="1563" width="3.08984375" style="9" customWidth="1"/>
    <col min="1564" max="1564" width="0.6328125" style="9" customWidth="1"/>
    <col min="1565" max="1794" width="9" style="9"/>
    <col min="1795" max="1795" width="0.6328125" style="9" customWidth="1"/>
    <col min="1796" max="1806" width="2.08984375" style="9" customWidth="1"/>
    <col min="1807" max="1807" width="6" style="9" customWidth="1"/>
    <col min="1808" max="1808" width="22.36328125" style="9" customWidth="1"/>
    <col min="1809" max="1809" width="3.36328125" style="9" bestFit="1" customWidth="1"/>
    <col min="1810" max="1811" width="2.08984375" style="9" customWidth="1"/>
    <col min="1812" max="1816" width="3.90625" style="9" customWidth="1"/>
    <col min="1817" max="1817" width="3.08984375" style="9" customWidth="1"/>
    <col min="1818" max="1818" width="24.08984375" style="9" bestFit="1" customWidth="1"/>
    <col min="1819" max="1819" width="3.08984375" style="9" customWidth="1"/>
    <col min="1820" max="1820" width="0.6328125" style="9" customWidth="1"/>
    <col min="1821" max="2050" width="9" style="9"/>
    <col min="2051" max="2051" width="0.6328125" style="9" customWidth="1"/>
    <col min="2052" max="2062" width="2.08984375" style="9" customWidth="1"/>
    <col min="2063" max="2063" width="6" style="9" customWidth="1"/>
    <col min="2064" max="2064" width="22.36328125" style="9" customWidth="1"/>
    <col min="2065" max="2065" width="3.36328125" style="9" bestFit="1" customWidth="1"/>
    <col min="2066" max="2067" width="2.08984375" style="9" customWidth="1"/>
    <col min="2068" max="2072" width="3.90625" style="9" customWidth="1"/>
    <col min="2073" max="2073" width="3.08984375" style="9" customWidth="1"/>
    <col min="2074" max="2074" width="24.08984375" style="9" bestFit="1" customWidth="1"/>
    <col min="2075" max="2075" width="3.08984375" style="9" customWidth="1"/>
    <col min="2076" max="2076" width="0.6328125" style="9" customWidth="1"/>
    <col min="2077" max="2306" width="9" style="9"/>
    <col min="2307" max="2307" width="0.6328125" style="9" customWidth="1"/>
    <col min="2308" max="2318" width="2.08984375" style="9" customWidth="1"/>
    <col min="2319" max="2319" width="6" style="9" customWidth="1"/>
    <col min="2320" max="2320" width="22.36328125" style="9" customWidth="1"/>
    <col min="2321" max="2321" width="3.36328125" style="9" bestFit="1" customWidth="1"/>
    <col min="2322" max="2323" width="2.08984375" style="9" customWidth="1"/>
    <col min="2324" max="2328" width="3.90625" style="9" customWidth="1"/>
    <col min="2329" max="2329" width="3.08984375" style="9" customWidth="1"/>
    <col min="2330" max="2330" width="24.08984375" style="9" bestFit="1" customWidth="1"/>
    <col min="2331" max="2331" width="3.08984375" style="9" customWidth="1"/>
    <col min="2332" max="2332" width="0.6328125" style="9" customWidth="1"/>
    <col min="2333" max="2562" width="9" style="9"/>
    <col min="2563" max="2563" width="0.6328125" style="9" customWidth="1"/>
    <col min="2564" max="2574" width="2.08984375" style="9" customWidth="1"/>
    <col min="2575" max="2575" width="6" style="9" customWidth="1"/>
    <col min="2576" max="2576" width="22.36328125" style="9" customWidth="1"/>
    <col min="2577" max="2577" width="3.36328125" style="9" bestFit="1" customWidth="1"/>
    <col min="2578" max="2579" width="2.08984375" style="9" customWidth="1"/>
    <col min="2580" max="2584" width="3.90625" style="9" customWidth="1"/>
    <col min="2585" max="2585" width="3.08984375" style="9" customWidth="1"/>
    <col min="2586" max="2586" width="24.08984375" style="9" bestFit="1" customWidth="1"/>
    <col min="2587" max="2587" width="3.08984375" style="9" customWidth="1"/>
    <col min="2588" max="2588" width="0.6328125" style="9" customWidth="1"/>
    <col min="2589" max="2818" width="9" style="9"/>
    <col min="2819" max="2819" width="0.6328125" style="9" customWidth="1"/>
    <col min="2820" max="2830" width="2.08984375" style="9" customWidth="1"/>
    <col min="2831" max="2831" width="6" style="9" customWidth="1"/>
    <col min="2832" max="2832" width="22.36328125" style="9" customWidth="1"/>
    <col min="2833" max="2833" width="3.36328125" style="9" bestFit="1" customWidth="1"/>
    <col min="2834" max="2835" width="2.08984375" style="9" customWidth="1"/>
    <col min="2836" max="2840" width="3.90625" style="9" customWidth="1"/>
    <col min="2841" max="2841" width="3.08984375" style="9" customWidth="1"/>
    <col min="2842" max="2842" width="24.08984375" style="9" bestFit="1" customWidth="1"/>
    <col min="2843" max="2843" width="3.08984375" style="9" customWidth="1"/>
    <col min="2844" max="2844" width="0.6328125" style="9" customWidth="1"/>
    <col min="2845" max="3074" width="9" style="9"/>
    <col min="3075" max="3075" width="0.6328125" style="9" customWidth="1"/>
    <col min="3076" max="3086" width="2.08984375" style="9" customWidth="1"/>
    <col min="3087" max="3087" width="6" style="9" customWidth="1"/>
    <col min="3088" max="3088" width="22.36328125" style="9" customWidth="1"/>
    <col min="3089" max="3089" width="3.36328125" style="9" bestFit="1" customWidth="1"/>
    <col min="3090" max="3091" width="2.08984375" style="9" customWidth="1"/>
    <col min="3092" max="3096" width="3.90625" style="9" customWidth="1"/>
    <col min="3097" max="3097" width="3.08984375" style="9" customWidth="1"/>
    <col min="3098" max="3098" width="24.08984375" style="9" bestFit="1" customWidth="1"/>
    <col min="3099" max="3099" width="3.08984375" style="9" customWidth="1"/>
    <col min="3100" max="3100" width="0.6328125" style="9" customWidth="1"/>
    <col min="3101" max="3330" width="9" style="9"/>
    <col min="3331" max="3331" width="0.6328125" style="9" customWidth="1"/>
    <col min="3332" max="3342" width="2.08984375" style="9" customWidth="1"/>
    <col min="3343" max="3343" width="6" style="9" customWidth="1"/>
    <col min="3344" max="3344" width="22.36328125" style="9" customWidth="1"/>
    <col min="3345" max="3345" width="3.36328125" style="9" bestFit="1" customWidth="1"/>
    <col min="3346" max="3347" width="2.08984375" style="9" customWidth="1"/>
    <col min="3348" max="3352" width="3.90625" style="9" customWidth="1"/>
    <col min="3353" max="3353" width="3.08984375" style="9" customWidth="1"/>
    <col min="3354" max="3354" width="24.08984375" style="9" bestFit="1" customWidth="1"/>
    <col min="3355" max="3355" width="3.08984375" style="9" customWidth="1"/>
    <col min="3356" max="3356" width="0.6328125" style="9" customWidth="1"/>
    <col min="3357" max="3586" width="9" style="9"/>
    <col min="3587" max="3587" width="0.6328125" style="9" customWidth="1"/>
    <col min="3588" max="3598" width="2.08984375" style="9" customWidth="1"/>
    <col min="3599" max="3599" width="6" style="9" customWidth="1"/>
    <col min="3600" max="3600" width="22.36328125" style="9" customWidth="1"/>
    <col min="3601" max="3601" width="3.36328125" style="9" bestFit="1" customWidth="1"/>
    <col min="3602" max="3603" width="2.08984375" style="9" customWidth="1"/>
    <col min="3604" max="3608" width="3.90625" style="9" customWidth="1"/>
    <col min="3609" max="3609" width="3.08984375" style="9" customWidth="1"/>
    <col min="3610" max="3610" width="24.08984375" style="9" bestFit="1" customWidth="1"/>
    <col min="3611" max="3611" width="3.08984375" style="9" customWidth="1"/>
    <col min="3612" max="3612" width="0.6328125" style="9" customWidth="1"/>
    <col min="3613" max="3842" width="9" style="9"/>
    <col min="3843" max="3843" width="0.6328125" style="9" customWidth="1"/>
    <col min="3844" max="3854" width="2.08984375" style="9" customWidth="1"/>
    <col min="3855" max="3855" width="6" style="9" customWidth="1"/>
    <col min="3856" max="3856" width="22.36328125" style="9" customWidth="1"/>
    <col min="3857" max="3857" width="3.36328125" style="9" bestFit="1" customWidth="1"/>
    <col min="3858" max="3859" width="2.08984375" style="9" customWidth="1"/>
    <col min="3860" max="3864" width="3.90625" style="9" customWidth="1"/>
    <col min="3865" max="3865" width="3.08984375" style="9" customWidth="1"/>
    <col min="3866" max="3866" width="24.08984375" style="9" bestFit="1" customWidth="1"/>
    <col min="3867" max="3867" width="3.08984375" style="9" customWidth="1"/>
    <col min="3868" max="3868" width="0.6328125" style="9" customWidth="1"/>
    <col min="3869" max="4098" width="9" style="9"/>
    <col min="4099" max="4099" width="0.6328125" style="9" customWidth="1"/>
    <col min="4100" max="4110" width="2.08984375" style="9" customWidth="1"/>
    <col min="4111" max="4111" width="6" style="9" customWidth="1"/>
    <col min="4112" max="4112" width="22.36328125" style="9" customWidth="1"/>
    <col min="4113" max="4113" width="3.36328125" style="9" bestFit="1" customWidth="1"/>
    <col min="4114" max="4115" width="2.08984375" style="9" customWidth="1"/>
    <col min="4116" max="4120" width="3.90625" style="9" customWidth="1"/>
    <col min="4121" max="4121" width="3.08984375" style="9" customWidth="1"/>
    <col min="4122" max="4122" width="24.08984375" style="9" bestFit="1" customWidth="1"/>
    <col min="4123" max="4123" width="3.08984375" style="9" customWidth="1"/>
    <col min="4124" max="4124" width="0.6328125" style="9" customWidth="1"/>
    <col min="4125" max="4354" width="9" style="9"/>
    <col min="4355" max="4355" width="0.6328125" style="9" customWidth="1"/>
    <col min="4356" max="4366" width="2.08984375" style="9" customWidth="1"/>
    <col min="4367" max="4367" width="6" style="9" customWidth="1"/>
    <col min="4368" max="4368" width="22.36328125" style="9" customWidth="1"/>
    <col min="4369" max="4369" width="3.36328125" style="9" bestFit="1" customWidth="1"/>
    <col min="4370" max="4371" width="2.08984375" style="9" customWidth="1"/>
    <col min="4372" max="4376" width="3.90625" style="9" customWidth="1"/>
    <col min="4377" max="4377" width="3.08984375" style="9" customWidth="1"/>
    <col min="4378" max="4378" width="24.08984375" style="9" bestFit="1" customWidth="1"/>
    <col min="4379" max="4379" width="3.08984375" style="9" customWidth="1"/>
    <col min="4380" max="4380" width="0.6328125" style="9" customWidth="1"/>
    <col min="4381" max="4610" width="9" style="9"/>
    <col min="4611" max="4611" width="0.6328125" style="9" customWidth="1"/>
    <col min="4612" max="4622" width="2.08984375" style="9" customWidth="1"/>
    <col min="4623" max="4623" width="6" style="9" customWidth="1"/>
    <col min="4624" max="4624" width="22.36328125" style="9" customWidth="1"/>
    <col min="4625" max="4625" width="3.36328125" style="9" bestFit="1" customWidth="1"/>
    <col min="4626" max="4627" width="2.08984375" style="9" customWidth="1"/>
    <col min="4628" max="4632" width="3.90625" style="9" customWidth="1"/>
    <col min="4633" max="4633" width="3.08984375" style="9" customWidth="1"/>
    <col min="4634" max="4634" width="24.08984375" style="9" bestFit="1" customWidth="1"/>
    <col min="4635" max="4635" width="3.08984375" style="9" customWidth="1"/>
    <col min="4636" max="4636" width="0.6328125" style="9" customWidth="1"/>
    <col min="4637" max="4866" width="9" style="9"/>
    <col min="4867" max="4867" width="0.6328125" style="9" customWidth="1"/>
    <col min="4868" max="4878" width="2.08984375" style="9" customWidth="1"/>
    <col min="4879" max="4879" width="6" style="9" customWidth="1"/>
    <col min="4880" max="4880" width="22.36328125" style="9" customWidth="1"/>
    <col min="4881" max="4881" width="3.36328125" style="9" bestFit="1" customWidth="1"/>
    <col min="4882" max="4883" width="2.08984375" style="9" customWidth="1"/>
    <col min="4884" max="4888" width="3.90625" style="9" customWidth="1"/>
    <col min="4889" max="4889" width="3.08984375" style="9" customWidth="1"/>
    <col min="4890" max="4890" width="24.08984375" style="9" bestFit="1" customWidth="1"/>
    <col min="4891" max="4891" width="3.08984375" style="9" customWidth="1"/>
    <col min="4892" max="4892" width="0.6328125" style="9" customWidth="1"/>
    <col min="4893" max="5122" width="9" style="9"/>
    <col min="5123" max="5123" width="0.6328125" style="9" customWidth="1"/>
    <col min="5124" max="5134" width="2.08984375" style="9" customWidth="1"/>
    <col min="5135" max="5135" width="6" style="9" customWidth="1"/>
    <col min="5136" max="5136" width="22.36328125" style="9" customWidth="1"/>
    <col min="5137" max="5137" width="3.36328125" style="9" bestFit="1" customWidth="1"/>
    <col min="5138" max="5139" width="2.08984375" style="9" customWidth="1"/>
    <col min="5140" max="5144" width="3.90625" style="9" customWidth="1"/>
    <col min="5145" max="5145" width="3.08984375" style="9" customWidth="1"/>
    <col min="5146" max="5146" width="24.08984375" style="9" bestFit="1" customWidth="1"/>
    <col min="5147" max="5147" width="3.08984375" style="9" customWidth="1"/>
    <col min="5148" max="5148" width="0.6328125" style="9" customWidth="1"/>
    <col min="5149" max="5378" width="9" style="9"/>
    <col min="5379" max="5379" width="0.6328125" style="9" customWidth="1"/>
    <col min="5380" max="5390" width="2.08984375" style="9" customWidth="1"/>
    <col min="5391" max="5391" width="6" style="9" customWidth="1"/>
    <col min="5392" max="5392" width="22.36328125" style="9" customWidth="1"/>
    <col min="5393" max="5393" width="3.36328125" style="9" bestFit="1" customWidth="1"/>
    <col min="5394" max="5395" width="2.08984375" style="9" customWidth="1"/>
    <col min="5396" max="5400" width="3.90625" style="9" customWidth="1"/>
    <col min="5401" max="5401" width="3.08984375" style="9" customWidth="1"/>
    <col min="5402" max="5402" width="24.08984375" style="9" bestFit="1" customWidth="1"/>
    <col min="5403" max="5403" width="3.08984375" style="9" customWidth="1"/>
    <col min="5404" max="5404" width="0.6328125" style="9" customWidth="1"/>
    <col min="5405" max="5634" width="9" style="9"/>
    <col min="5635" max="5635" width="0.6328125" style="9" customWidth="1"/>
    <col min="5636" max="5646" width="2.08984375" style="9" customWidth="1"/>
    <col min="5647" max="5647" width="6" style="9" customWidth="1"/>
    <col min="5648" max="5648" width="22.36328125" style="9" customWidth="1"/>
    <col min="5649" max="5649" width="3.36328125" style="9" bestFit="1" customWidth="1"/>
    <col min="5650" max="5651" width="2.08984375" style="9" customWidth="1"/>
    <col min="5652" max="5656" width="3.90625" style="9" customWidth="1"/>
    <col min="5657" max="5657" width="3.08984375" style="9" customWidth="1"/>
    <col min="5658" max="5658" width="24.08984375" style="9" bestFit="1" customWidth="1"/>
    <col min="5659" max="5659" width="3.08984375" style="9" customWidth="1"/>
    <col min="5660" max="5660" width="0.6328125" style="9" customWidth="1"/>
    <col min="5661" max="5890" width="9" style="9"/>
    <col min="5891" max="5891" width="0.6328125" style="9" customWidth="1"/>
    <col min="5892" max="5902" width="2.08984375" style="9" customWidth="1"/>
    <col min="5903" max="5903" width="6" style="9" customWidth="1"/>
    <col min="5904" max="5904" width="22.36328125" style="9" customWidth="1"/>
    <col min="5905" max="5905" width="3.36328125" style="9" bestFit="1" customWidth="1"/>
    <col min="5906" max="5907" width="2.08984375" style="9" customWidth="1"/>
    <col min="5908" max="5912" width="3.90625" style="9" customWidth="1"/>
    <col min="5913" max="5913" width="3.08984375" style="9" customWidth="1"/>
    <col min="5914" max="5914" width="24.08984375" style="9" bestFit="1" customWidth="1"/>
    <col min="5915" max="5915" width="3.08984375" style="9" customWidth="1"/>
    <col min="5916" max="5916" width="0.6328125" style="9" customWidth="1"/>
    <col min="5917" max="6146" width="9" style="9"/>
    <col min="6147" max="6147" width="0.6328125" style="9" customWidth="1"/>
    <col min="6148" max="6158" width="2.08984375" style="9" customWidth="1"/>
    <col min="6159" max="6159" width="6" style="9" customWidth="1"/>
    <col min="6160" max="6160" width="22.36328125" style="9" customWidth="1"/>
    <col min="6161" max="6161" width="3.36328125" style="9" bestFit="1" customWidth="1"/>
    <col min="6162" max="6163" width="2.08984375" style="9" customWidth="1"/>
    <col min="6164" max="6168" width="3.90625" style="9" customWidth="1"/>
    <col min="6169" max="6169" width="3.08984375" style="9" customWidth="1"/>
    <col min="6170" max="6170" width="24.08984375" style="9" bestFit="1" customWidth="1"/>
    <col min="6171" max="6171" width="3.08984375" style="9" customWidth="1"/>
    <col min="6172" max="6172" width="0.6328125" style="9" customWidth="1"/>
    <col min="6173" max="6402" width="9" style="9"/>
    <col min="6403" max="6403" width="0.6328125" style="9" customWidth="1"/>
    <col min="6404" max="6414" width="2.08984375" style="9" customWidth="1"/>
    <col min="6415" max="6415" width="6" style="9" customWidth="1"/>
    <col min="6416" max="6416" width="22.36328125" style="9" customWidth="1"/>
    <col min="6417" max="6417" width="3.36328125" style="9" bestFit="1" customWidth="1"/>
    <col min="6418" max="6419" width="2.08984375" style="9" customWidth="1"/>
    <col min="6420" max="6424" width="3.90625" style="9" customWidth="1"/>
    <col min="6425" max="6425" width="3.08984375" style="9" customWidth="1"/>
    <col min="6426" max="6426" width="24.08984375" style="9" bestFit="1" customWidth="1"/>
    <col min="6427" max="6427" width="3.08984375" style="9" customWidth="1"/>
    <col min="6428" max="6428" width="0.6328125" style="9" customWidth="1"/>
    <col min="6429" max="6658" width="9" style="9"/>
    <col min="6659" max="6659" width="0.6328125" style="9" customWidth="1"/>
    <col min="6660" max="6670" width="2.08984375" style="9" customWidth="1"/>
    <col min="6671" max="6671" width="6" style="9" customWidth="1"/>
    <col min="6672" max="6672" width="22.36328125" style="9" customWidth="1"/>
    <col min="6673" max="6673" width="3.36328125" style="9" bestFit="1" customWidth="1"/>
    <col min="6674" max="6675" width="2.08984375" style="9" customWidth="1"/>
    <col min="6676" max="6680" width="3.90625" style="9" customWidth="1"/>
    <col min="6681" max="6681" width="3.08984375" style="9" customWidth="1"/>
    <col min="6682" max="6682" width="24.08984375" style="9" bestFit="1" customWidth="1"/>
    <col min="6683" max="6683" width="3.08984375" style="9" customWidth="1"/>
    <col min="6684" max="6684" width="0.6328125" style="9" customWidth="1"/>
    <col min="6685" max="6914" width="9" style="9"/>
    <col min="6915" max="6915" width="0.6328125" style="9" customWidth="1"/>
    <col min="6916" max="6926" width="2.08984375" style="9" customWidth="1"/>
    <col min="6927" max="6927" width="6" style="9" customWidth="1"/>
    <col min="6928" max="6928" width="22.36328125" style="9" customWidth="1"/>
    <col min="6929" max="6929" width="3.36328125" style="9" bestFit="1" customWidth="1"/>
    <col min="6930" max="6931" width="2.08984375" style="9" customWidth="1"/>
    <col min="6932" max="6936" width="3.90625" style="9" customWidth="1"/>
    <col min="6937" max="6937" width="3.08984375" style="9" customWidth="1"/>
    <col min="6938" max="6938" width="24.08984375" style="9" bestFit="1" customWidth="1"/>
    <col min="6939" max="6939" width="3.08984375" style="9" customWidth="1"/>
    <col min="6940" max="6940" width="0.6328125" style="9" customWidth="1"/>
    <col min="6941" max="7170" width="9" style="9"/>
    <col min="7171" max="7171" width="0.6328125" style="9" customWidth="1"/>
    <col min="7172" max="7182" width="2.08984375" style="9" customWidth="1"/>
    <col min="7183" max="7183" width="6" style="9" customWidth="1"/>
    <col min="7184" max="7184" width="22.36328125" style="9" customWidth="1"/>
    <col min="7185" max="7185" width="3.36328125" style="9" bestFit="1" customWidth="1"/>
    <col min="7186" max="7187" width="2.08984375" style="9" customWidth="1"/>
    <col min="7188" max="7192" width="3.90625" style="9" customWidth="1"/>
    <col min="7193" max="7193" width="3.08984375" style="9" customWidth="1"/>
    <col min="7194" max="7194" width="24.08984375" style="9" bestFit="1" customWidth="1"/>
    <col min="7195" max="7195" width="3.08984375" style="9" customWidth="1"/>
    <col min="7196" max="7196" width="0.6328125" style="9" customWidth="1"/>
    <col min="7197" max="7426" width="9" style="9"/>
    <col min="7427" max="7427" width="0.6328125" style="9" customWidth="1"/>
    <col min="7428" max="7438" width="2.08984375" style="9" customWidth="1"/>
    <col min="7439" max="7439" width="6" style="9" customWidth="1"/>
    <col min="7440" max="7440" width="22.36328125" style="9" customWidth="1"/>
    <col min="7441" max="7441" width="3.36328125" style="9" bestFit="1" customWidth="1"/>
    <col min="7442" max="7443" width="2.08984375" style="9" customWidth="1"/>
    <col min="7444" max="7448" width="3.90625" style="9" customWidth="1"/>
    <col min="7449" max="7449" width="3.08984375" style="9" customWidth="1"/>
    <col min="7450" max="7450" width="24.08984375" style="9" bestFit="1" customWidth="1"/>
    <col min="7451" max="7451" width="3.08984375" style="9" customWidth="1"/>
    <col min="7452" max="7452" width="0.6328125" style="9" customWidth="1"/>
    <col min="7453" max="7682" width="9" style="9"/>
    <col min="7683" max="7683" width="0.6328125" style="9" customWidth="1"/>
    <col min="7684" max="7694" width="2.08984375" style="9" customWidth="1"/>
    <col min="7695" max="7695" width="6" style="9" customWidth="1"/>
    <col min="7696" max="7696" width="22.36328125" style="9" customWidth="1"/>
    <col min="7697" max="7697" width="3.36328125" style="9" bestFit="1" customWidth="1"/>
    <col min="7698" max="7699" width="2.08984375" style="9" customWidth="1"/>
    <col min="7700" max="7704" width="3.90625" style="9" customWidth="1"/>
    <col min="7705" max="7705" width="3.08984375" style="9" customWidth="1"/>
    <col min="7706" max="7706" width="24.08984375" style="9" bestFit="1" customWidth="1"/>
    <col min="7707" max="7707" width="3.08984375" style="9" customWidth="1"/>
    <col min="7708" max="7708" width="0.6328125" style="9" customWidth="1"/>
    <col min="7709" max="7938" width="9" style="9"/>
    <col min="7939" max="7939" width="0.6328125" style="9" customWidth="1"/>
    <col min="7940" max="7950" width="2.08984375" style="9" customWidth="1"/>
    <col min="7951" max="7951" width="6" style="9" customWidth="1"/>
    <col min="7952" max="7952" width="22.36328125" style="9" customWidth="1"/>
    <col min="7953" max="7953" width="3.36328125" style="9" bestFit="1" customWidth="1"/>
    <col min="7954" max="7955" width="2.08984375" style="9" customWidth="1"/>
    <col min="7956" max="7960" width="3.90625" style="9" customWidth="1"/>
    <col min="7961" max="7961" width="3.08984375" style="9" customWidth="1"/>
    <col min="7962" max="7962" width="24.08984375" style="9" bestFit="1" customWidth="1"/>
    <col min="7963" max="7963" width="3.08984375" style="9" customWidth="1"/>
    <col min="7964" max="7964" width="0.6328125" style="9" customWidth="1"/>
    <col min="7965" max="8194" width="9" style="9"/>
    <col min="8195" max="8195" width="0.6328125" style="9" customWidth="1"/>
    <col min="8196" max="8206" width="2.08984375" style="9" customWidth="1"/>
    <col min="8207" max="8207" width="6" style="9" customWidth="1"/>
    <col min="8208" max="8208" width="22.36328125" style="9" customWidth="1"/>
    <col min="8209" max="8209" width="3.36328125" style="9" bestFit="1" customWidth="1"/>
    <col min="8210" max="8211" width="2.08984375" style="9" customWidth="1"/>
    <col min="8212" max="8216" width="3.90625" style="9" customWidth="1"/>
    <col min="8217" max="8217" width="3.08984375" style="9" customWidth="1"/>
    <col min="8218" max="8218" width="24.08984375" style="9" bestFit="1" customWidth="1"/>
    <col min="8219" max="8219" width="3.08984375" style="9" customWidth="1"/>
    <col min="8220" max="8220" width="0.6328125" style="9" customWidth="1"/>
    <col min="8221" max="8450" width="9" style="9"/>
    <col min="8451" max="8451" width="0.6328125" style="9" customWidth="1"/>
    <col min="8452" max="8462" width="2.08984375" style="9" customWidth="1"/>
    <col min="8463" max="8463" width="6" style="9" customWidth="1"/>
    <col min="8464" max="8464" width="22.36328125" style="9" customWidth="1"/>
    <col min="8465" max="8465" width="3.36328125" style="9" bestFit="1" customWidth="1"/>
    <col min="8466" max="8467" width="2.08984375" style="9" customWidth="1"/>
    <col min="8468" max="8472" width="3.90625" style="9" customWidth="1"/>
    <col min="8473" max="8473" width="3.08984375" style="9" customWidth="1"/>
    <col min="8474" max="8474" width="24.08984375" style="9" bestFit="1" customWidth="1"/>
    <col min="8475" max="8475" width="3.08984375" style="9" customWidth="1"/>
    <col min="8476" max="8476" width="0.6328125" style="9" customWidth="1"/>
    <col min="8477" max="8706" width="9" style="9"/>
    <col min="8707" max="8707" width="0.6328125" style="9" customWidth="1"/>
    <col min="8708" max="8718" width="2.08984375" style="9" customWidth="1"/>
    <col min="8719" max="8719" width="6" style="9" customWidth="1"/>
    <col min="8720" max="8720" width="22.36328125" style="9" customWidth="1"/>
    <col min="8721" max="8721" width="3.36328125" style="9" bestFit="1" customWidth="1"/>
    <col min="8722" max="8723" width="2.08984375" style="9" customWidth="1"/>
    <col min="8724" max="8728" width="3.90625" style="9" customWidth="1"/>
    <col min="8729" max="8729" width="3.08984375" style="9" customWidth="1"/>
    <col min="8730" max="8730" width="24.08984375" style="9" bestFit="1" customWidth="1"/>
    <col min="8731" max="8731" width="3.08984375" style="9" customWidth="1"/>
    <col min="8732" max="8732" width="0.6328125" style="9" customWidth="1"/>
    <col min="8733" max="8962" width="9" style="9"/>
    <col min="8963" max="8963" width="0.6328125" style="9" customWidth="1"/>
    <col min="8964" max="8974" width="2.08984375" style="9" customWidth="1"/>
    <col min="8975" max="8975" width="6" style="9" customWidth="1"/>
    <col min="8976" max="8976" width="22.36328125" style="9" customWidth="1"/>
    <col min="8977" max="8977" width="3.36328125" style="9" bestFit="1" customWidth="1"/>
    <col min="8978" max="8979" width="2.08984375" style="9" customWidth="1"/>
    <col min="8980" max="8984" width="3.90625" style="9" customWidth="1"/>
    <col min="8985" max="8985" width="3.08984375" style="9" customWidth="1"/>
    <col min="8986" max="8986" width="24.08984375" style="9" bestFit="1" customWidth="1"/>
    <col min="8987" max="8987" width="3.08984375" style="9" customWidth="1"/>
    <col min="8988" max="8988" width="0.6328125" style="9" customWidth="1"/>
    <col min="8989" max="9218" width="9" style="9"/>
    <col min="9219" max="9219" width="0.6328125" style="9" customWidth="1"/>
    <col min="9220" max="9230" width="2.08984375" style="9" customWidth="1"/>
    <col min="9231" max="9231" width="6" style="9" customWidth="1"/>
    <col min="9232" max="9232" width="22.36328125" style="9" customWidth="1"/>
    <col min="9233" max="9233" width="3.36328125" style="9" bestFit="1" customWidth="1"/>
    <col min="9234" max="9235" width="2.08984375" style="9" customWidth="1"/>
    <col min="9236" max="9240" width="3.90625" style="9" customWidth="1"/>
    <col min="9241" max="9241" width="3.08984375" style="9" customWidth="1"/>
    <col min="9242" max="9242" width="24.08984375" style="9" bestFit="1" customWidth="1"/>
    <col min="9243" max="9243" width="3.08984375" style="9" customWidth="1"/>
    <col min="9244" max="9244" width="0.6328125" style="9" customWidth="1"/>
    <col min="9245" max="9474" width="9" style="9"/>
    <col min="9475" max="9475" width="0.6328125" style="9" customWidth="1"/>
    <col min="9476" max="9486" width="2.08984375" style="9" customWidth="1"/>
    <col min="9487" max="9487" width="6" style="9" customWidth="1"/>
    <col min="9488" max="9488" width="22.36328125" style="9" customWidth="1"/>
    <col min="9489" max="9489" width="3.36328125" style="9" bestFit="1" customWidth="1"/>
    <col min="9490" max="9491" width="2.08984375" style="9" customWidth="1"/>
    <col min="9492" max="9496" width="3.90625" style="9" customWidth="1"/>
    <col min="9497" max="9497" width="3.08984375" style="9" customWidth="1"/>
    <col min="9498" max="9498" width="24.08984375" style="9" bestFit="1" customWidth="1"/>
    <col min="9499" max="9499" width="3.08984375" style="9" customWidth="1"/>
    <col min="9500" max="9500" width="0.6328125" style="9" customWidth="1"/>
    <col min="9501" max="9730" width="9" style="9"/>
    <col min="9731" max="9731" width="0.6328125" style="9" customWidth="1"/>
    <col min="9732" max="9742" width="2.08984375" style="9" customWidth="1"/>
    <col min="9743" max="9743" width="6" style="9" customWidth="1"/>
    <col min="9744" max="9744" width="22.36328125" style="9" customWidth="1"/>
    <col min="9745" max="9745" width="3.36328125" style="9" bestFit="1" customWidth="1"/>
    <col min="9746" max="9747" width="2.08984375" style="9" customWidth="1"/>
    <col min="9748" max="9752" width="3.90625" style="9" customWidth="1"/>
    <col min="9753" max="9753" width="3.08984375" style="9" customWidth="1"/>
    <col min="9754" max="9754" width="24.08984375" style="9" bestFit="1" customWidth="1"/>
    <col min="9755" max="9755" width="3.08984375" style="9" customWidth="1"/>
    <col min="9756" max="9756" width="0.6328125" style="9" customWidth="1"/>
    <col min="9757" max="9986" width="9" style="9"/>
    <col min="9987" max="9987" width="0.6328125" style="9" customWidth="1"/>
    <col min="9988" max="9998" width="2.08984375" style="9" customWidth="1"/>
    <col min="9999" max="9999" width="6" style="9" customWidth="1"/>
    <col min="10000" max="10000" width="22.36328125" style="9" customWidth="1"/>
    <col min="10001" max="10001" width="3.36328125" style="9" bestFit="1" customWidth="1"/>
    <col min="10002" max="10003" width="2.08984375" style="9" customWidth="1"/>
    <col min="10004" max="10008" width="3.90625" style="9" customWidth="1"/>
    <col min="10009" max="10009" width="3.08984375" style="9" customWidth="1"/>
    <col min="10010" max="10010" width="24.08984375" style="9" bestFit="1" customWidth="1"/>
    <col min="10011" max="10011" width="3.08984375" style="9" customWidth="1"/>
    <col min="10012" max="10012" width="0.6328125" style="9" customWidth="1"/>
    <col min="10013" max="10242" width="9" style="9"/>
    <col min="10243" max="10243" width="0.6328125" style="9" customWidth="1"/>
    <col min="10244" max="10254" width="2.08984375" style="9" customWidth="1"/>
    <col min="10255" max="10255" width="6" style="9" customWidth="1"/>
    <col min="10256" max="10256" width="22.36328125" style="9" customWidth="1"/>
    <col min="10257" max="10257" width="3.36328125" style="9" bestFit="1" customWidth="1"/>
    <col min="10258" max="10259" width="2.08984375" style="9" customWidth="1"/>
    <col min="10260" max="10264" width="3.90625" style="9" customWidth="1"/>
    <col min="10265" max="10265" width="3.08984375" style="9" customWidth="1"/>
    <col min="10266" max="10266" width="24.08984375" style="9" bestFit="1" customWidth="1"/>
    <col min="10267" max="10267" width="3.08984375" style="9" customWidth="1"/>
    <col min="10268" max="10268" width="0.6328125" style="9" customWidth="1"/>
    <col min="10269" max="10498" width="9" style="9"/>
    <col min="10499" max="10499" width="0.6328125" style="9" customWidth="1"/>
    <col min="10500" max="10510" width="2.08984375" style="9" customWidth="1"/>
    <col min="10511" max="10511" width="6" style="9" customWidth="1"/>
    <col min="10512" max="10512" width="22.36328125" style="9" customWidth="1"/>
    <col min="10513" max="10513" width="3.36328125" style="9" bestFit="1" customWidth="1"/>
    <col min="10514" max="10515" width="2.08984375" style="9" customWidth="1"/>
    <col min="10516" max="10520" width="3.90625" style="9" customWidth="1"/>
    <col min="10521" max="10521" width="3.08984375" style="9" customWidth="1"/>
    <col min="10522" max="10522" width="24.08984375" style="9" bestFit="1" customWidth="1"/>
    <col min="10523" max="10523" width="3.08984375" style="9" customWidth="1"/>
    <col min="10524" max="10524" width="0.6328125" style="9" customWidth="1"/>
    <col min="10525" max="10754" width="9" style="9"/>
    <col min="10755" max="10755" width="0.6328125" style="9" customWidth="1"/>
    <col min="10756" max="10766" width="2.08984375" style="9" customWidth="1"/>
    <col min="10767" max="10767" width="6" style="9" customWidth="1"/>
    <col min="10768" max="10768" width="22.36328125" style="9" customWidth="1"/>
    <col min="10769" max="10769" width="3.36328125" style="9" bestFit="1" customWidth="1"/>
    <col min="10770" max="10771" width="2.08984375" style="9" customWidth="1"/>
    <col min="10772" max="10776" width="3.90625" style="9" customWidth="1"/>
    <col min="10777" max="10777" width="3.08984375" style="9" customWidth="1"/>
    <col min="10778" max="10778" width="24.08984375" style="9" bestFit="1" customWidth="1"/>
    <col min="10779" max="10779" width="3.08984375" style="9" customWidth="1"/>
    <col min="10780" max="10780" width="0.6328125" style="9" customWidth="1"/>
    <col min="10781" max="11010" width="9" style="9"/>
    <col min="11011" max="11011" width="0.6328125" style="9" customWidth="1"/>
    <col min="11012" max="11022" width="2.08984375" style="9" customWidth="1"/>
    <col min="11023" max="11023" width="6" style="9" customWidth="1"/>
    <col min="11024" max="11024" width="22.36328125" style="9" customWidth="1"/>
    <col min="11025" max="11025" width="3.36328125" style="9" bestFit="1" customWidth="1"/>
    <col min="11026" max="11027" width="2.08984375" style="9" customWidth="1"/>
    <col min="11028" max="11032" width="3.90625" style="9" customWidth="1"/>
    <col min="11033" max="11033" width="3.08984375" style="9" customWidth="1"/>
    <col min="11034" max="11034" width="24.08984375" style="9" bestFit="1" customWidth="1"/>
    <col min="11035" max="11035" width="3.08984375" style="9" customWidth="1"/>
    <col min="11036" max="11036" width="0.6328125" style="9" customWidth="1"/>
    <col min="11037" max="11266" width="9" style="9"/>
    <col min="11267" max="11267" width="0.6328125" style="9" customWidth="1"/>
    <col min="11268" max="11278" width="2.08984375" style="9" customWidth="1"/>
    <col min="11279" max="11279" width="6" style="9" customWidth="1"/>
    <col min="11280" max="11280" width="22.36328125" style="9" customWidth="1"/>
    <col min="11281" max="11281" width="3.36328125" style="9" bestFit="1" customWidth="1"/>
    <col min="11282" max="11283" width="2.08984375" style="9" customWidth="1"/>
    <col min="11284" max="11288" width="3.90625" style="9" customWidth="1"/>
    <col min="11289" max="11289" width="3.08984375" style="9" customWidth="1"/>
    <col min="11290" max="11290" width="24.08984375" style="9" bestFit="1" customWidth="1"/>
    <col min="11291" max="11291" width="3.08984375" style="9" customWidth="1"/>
    <col min="11292" max="11292" width="0.6328125" style="9" customWidth="1"/>
    <col min="11293" max="11522" width="9" style="9"/>
    <col min="11523" max="11523" width="0.6328125" style="9" customWidth="1"/>
    <col min="11524" max="11534" width="2.08984375" style="9" customWidth="1"/>
    <col min="11535" max="11535" width="6" style="9" customWidth="1"/>
    <col min="11536" max="11536" width="22.36328125" style="9" customWidth="1"/>
    <col min="11537" max="11537" width="3.36328125" style="9" bestFit="1" customWidth="1"/>
    <col min="11538" max="11539" width="2.08984375" style="9" customWidth="1"/>
    <col min="11540" max="11544" width="3.90625" style="9" customWidth="1"/>
    <col min="11545" max="11545" width="3.08984375" style="9" customWidth="1"/>
    <col min="11546" max="11546" width="24.08984375" style="9" bestFit="1" customWidth="1"/>
    <col min="11547" max="11547" width="3.08984375" style="9" customWidth="1"/>
    <col min="11548" max="11548" width="0.6328125" style="9" customWidth="1"/>
    <col min="11549" max="11778" width="9" style="9"/>
    <col min="11779" max="11779" width="0.6328125" style="9" customWidth="1"/>
    <col min="11780" max="11790" width="2.08984375" style="9" customWidth="1"/>
    <col min="11791" max="11791" width="6" style="9" customWidth="1"/>
    <col min="11792" max="11792" width="22.36328125" style="9" customWidth="1"/>
    <col min="11793" max="11793" width="3.36328125" style="9" bestFit="1" customWidth="1"/>
    <col min="11794" max="11795" width="2.08984375" style="9" customWidth="1"/>
    <col min="11796" max="11800" width="3.90625" style="9" customWidth="1"/>
    <col min="11801" max="11801" width="3.08984375" style="9" customWidth="1"/>
    <col min="11802" max="11802" width="24.08984375" style="9" bestFit="1" customWidth="1"/>
    <col min="11803" max="11803" width="3.08984375" style="9" customWidth="1"/>
    <col min="11804" max="11804" width="0.6328125" style="9" customWidth="1"/>
    <col min="11805" max="12034" width="9" style="9"/>
    <col min="12035" max="12035" width="0.6328125" style="9" customWidth="1"/>
    <col min="12036" max="12046" width="2.08984375" style="9" customWidth="1"/>
    <col min="12047" max="12047" width="6" style="9" customWidth="1"/>
    <col min="12048" max="12048" width="22.36328125" style="9" customWidth="1"/>
    <col min="12049" max="12049" width="3.36328125" style="9" bestFit="1" customWidth="1"/>
    <col min="12050" max="12051" width="2.08984375" style="9" customWidth="1"/>
    <col min="12052" max="12056" width="3.90625" style="9" customWidth="1"/>
    <col min="12057" max="12057" width="3.08984375" style="9" customWidth="1"/>
    <col min="12058" max="12058" width="24.08984375" style="9" bestFit="1" customWidth="1"/>
    <col min="12059" max="12059" width="3.08984375" style="9" customWidth="1"/>
    <col min="12060" max="12060" width="0.6328125" style="9" customWidth="1"/>
    <col min="12061" max="12290" width="9" style="9"/>
    <col min="12291" max="12291" width="0.6328125" style="9" customWidth="1"/>
    <col min="12292" max="12302" width="2.08984375" style="9" customWidth="1"/>
    <col min="12303" max="12303" width="6" style="9" customWidth="1"/>
    <col min="12304" max="12304" width="22.36328125" style="9" customWidth="1"/>
    <col min="12305" max="12305" width="3.36328125" style="9" bestFit="1" customWidth="1"/>
    <col min="12306" max="12307" width="2.08984375" style="9" customWidth="1"/>
    <col min="12308" max="12312" width="3.90625" style="9" customWidth="1"/>
    <col min="12313" max="12313" width="3.08984375" style="9" customWidth="1"/>
    <col min="12314" max="12314" width="24.08984375" style="9" bestFit="1" customWidth="1"/>
    <col min="12315" max="12315" width="3.08984375" style="9" customWidth="1"/>
    <col min="12316" max="12316" width="0.6328125" style="9" customWidth="1"/>
    <col min="12317" max="12546" width="9" style="9"/>
    <col min="12547" max="12547" width="0.6328125" style="9" customWidth="1"/>
    <col min="12548" max="12558" width="2.08984375" style="9" customWidth="1"/>
    <col min="12559" max="12559" width="6" style="9" customWidth="1"/>
    <col min="12560" max="12560" width="22.36328125" style="9" customWidth="1"/>
    <col min="12561" max="12561" width="3.36328125" style="9" bestFit="1" customWidth="1"/>
    <col min="12562" max="12563" width="2.08984375" style="9" customWidth="1"/>
    <col min="12564" max="12568" width="3.90625" style="9" customWidth="1"/>
    <col min="12569" max="12569" width="3.08984375" style="9" customWidth="1"/>
    <col min="12570" max="12570" width="24.08984375" style="9" bestFit="1" customWidth="1"/>
    <col min="12571" max="12571" width="3.08984375" style="9" customWidth="1"/>
    <col min="12572" max="12572" width="0.6328125" style="9" customWidth="1"/>
    <col min="12573" max="12802" width="9" style="9"/>
    <col min="12803" max="12803" width="0.6328125" style="9" customWidth="1"/>
    <col min="12804" max="12814" width="2.08984375" style="9" customWidth="1"/>
    <col min="12815" max="12815" width="6" style="9" customWidth="1"/>
    <col min="12816" max="12816" width="22.36328125" style="9" customWidth="1"/>
    <col min="12817" max="12817" width="3.36328125" style="9" bestFit="1" customWidth="1"/>
    <col min="12818" max="12819" width="2.08984375" style="9" customWidth="1"/>
    <col min="12820" max="12824" width="3.90625" style="9" customWidth="1"/>
    <col min="12825" max="12825" width="3.08984375" style="9" customWidth="1"/>
    <col min="12826" max="12826" width="24.08984375" style="9" bestFit="1" customWidth="1"/>
    <col min="12827" max="12827" width="3.08984375" style="9" customWidth="1"/>
    <col min="12828" max="12828" width="0.6328125" style="9" customWidth="1"/>
    <col min="12829" max="13058" width="9" style="9"/>
    <col min="13059" max="13059" width="0.6328125" style="9" customWidth="1"/>
    <col min="13060" max="13070" width="2.08984375" style="9" customWidth="1"/>
    <col min="13071" max="13071" width="6" style="9" customWidth="1"/>
    <col min="13072" max="13072" width="22.36328125" style="9" customWidth="1"/>
    <col min="13073" max="13073" width="3.36328125" style="9" bestFit="1" customWidth="1"/>
    <col min="13074" max="13075" width="2.08984375" style="9" customWidth="1"/>
    <col min="13076" max="13080" width="3.90625" style="9" customWidth="1"/>
    <col min="13081" max="13081" width="3.08984375" style="9" customWidth="1"/>
    <col min="13082" max="13082" width="24.08984375" style="9" bestFit="1" customWidth="1"/>
    <col min="13083" max="13083" width="3.08984375" style="9" customWidth="1"/>
    <col min="13084" max="13084" width="0.6328125" style="9" customWidth="1"/>
    <col min="13085" max="13314" width="9" style="9"/>
    <col min="13315" max="13315" width="0.6328125" style="9" customWidth="1"/>
    <col min="13316" max="13326" width="2.08984375" style="9" customWidth="1"/>
    <col min="13327" max="13327" width="6" style="9" customWidth="1"/>
    <col min="13328" max="13328" width="22.36328125" style="9" customWidth="1"/>
    <col min="13329" max="13329" width="3.36328125" style="9" bestFit="1" customWidth="1"/>
    <col min="13330" max="13331" width="2.08984375" style="9" customWidth="1"/>
    <col min="13332" max="13336" width="3.90625" style="9" customWidth="1"/>
    <col min="13337" max="13337" width="3.08984375" style="9" customWidth="1"/>
    <col min="13338" max="13338" width="24.08984375" style="9" bestFit="1" customWidth="1"/>
    <col min="13339" max="13339" width="3.08984375" style="9" customWidth="1"/>
    <col min="13340" max="13340" width="0.6328125" style="9" customWidth="1"/>
    <col min="13341" max="13570" width="9" style="9"/>
    <col min="13571" max="13571" width="0.6328125" style="9" customWidth="1"/>
    <col min="13572" max="13582" width="2.08984375" style="9" customWidth="1"/>
    <col min="13583" max="13583" width="6" style="9" customWidth="1"/>
    <col min="13584" max="13584" width="22.36328125" style="9" customWidth="1"/>
    <col min="13585" max="13585" width="3.36328125" style="9" bestFit="1" customWidth="1"/>
    <col min="13586" max="13587" width="2.08984375" style="9" customWidth="1"/>
    <col min="13588" max="13592" width="3.90625" style="9" customWidth="1"/>
    <col min="13593" max="13593" width="3.08984375" style="9" customWidth="1"/>
    <col min="13594" max="13594" width="24.08984375" style="9" bestFit="1" customWidth="1"/>
    <col min="13595" max="13595" width="3.08984375" style="9" customWidth="1"/>
    <col min="13596" max="13596" width="0.6328125" style="9" customWidth="1"/>
    <col min="13597" max="13826" width="9" style="9"/>
    <col min="13827" max="13827" width="0.6328125" style="9" customWidth="1"/>
    <col min="13828" max="13838" width="2.08984375" style="9" customWidth="1"/>
    <col min="13839" max="13839" width="6" style="9" customWidth="1"/>
    <col min="13840" max="13840" width="22.36328125" style="9" customWidth="1"/>
    <col min="13841" max="13841" width="3.36328125" style="9" bestFit="1" customWidth="1"/>
    <col min="13842" max="13843" width="2.08984375" style="9" customWidth="1"/>
    <col min="13844" max="13848" width="3.90625" style="9" customWidth="1"/>
    <col min="13849" max="13849" width="3.08984375" style="9" customWidth="1"/>
    <col min="13850" max="13850" width="24.08984375" style="9" bestFit="1" customWidth="1"/>
    <col min="13851" max="13851" width="3.08984375" style="9" customWidth="1"/>
    <col min="13852" max="13852" width="0.6328125" style="9" customWidth="1"/>
    <col min="13853" max="14082" width="9" style="9"/>
    <col min="14083" max="14083" width="0.6328125" style="9" customWidth="1"/>
    <col min="14084" max="14094" width="2.08984375" style="9" customWidth="1"/>
    <col min="14095" max="14095" width="6" style="9" customWidth="1"/>
    <col min="14096" max="14096" width="22.36328125" style="9" customWidth="1"/>
    <col min="14097" max="14097" width="3.36328125" style="9" bestFit="1" customWidth="1"/>
    <col min="14098" max="14099" width="2.08984375" style="9" customWidth="1"/>
    <col min="14100" max="14104" width="3.90625" style="9" customWidth="1"/>
    <col min="14105" max="14105" width="3.08984375" style="9" customWidth="1"/>
    <col min="14106" max="14106" width="24.08984375" style="9" bestFit="1" customWidth="1"/>
    <col min="14107" max="14107" width="3.08984375" style="9" customWidth="1"/>
    <col min="14108" max="14108" width="0.6328125" style="9" customWidth="1"/>
    <col min="14109" max="14338" width="9" style="9"/>
    <col min="14339" max="14339" width="0.6328125" style="9" customWidth="1"/>
    <col min="14340" max="14350" width="2.08984375" style="9" customWidth="1"/>
    <col min="14351" max="14351" width="6" style="9" customWidth="1"/>
    <col min="14352" max="14352" width="22.36328125" style="9" customWidth="1"/>
    <col min="14353" max="14353" width="3.36328125" style="9" bestFit="1" customWidth="1"/>
    <col min="14354" max="14355" width="2.08984375" style="9" customWidth="1"/>
    <col min="14356" max="14360" width="3.90625" style="9" customWidth="1"/>
    <col min="14361" max="14361" width="3.08984375" style="9" customWidth="1"/>
    <col min="14362" max="14362" width="24.08984375" style="9" bestFit="1" customWidth="1"/>
    <col min="14363" max="14363" width="3.08984375" style="9" customWidth="1"/>
    <col min="14364" max="14364" width="0.6328125" style="9" customWidth="1"/>
    <col min="14365" max="14594" width="9" style="9"/>
    <col min="14595" max="14595" width="0.6328125" style="9" customWidth="1"/>
    <col min="14596" max="14606" width="2.08984375" style="9" customWidth="1"/>
    <col min="14607" max="14607" width="6" style="9" customWidth="1"/>
    <col min="14608" max="14608" width="22.36328125" style="9" customWidth="1"/>
    <col min="14609" max="14609" width="3.36328125" style="9" bestFit="1" customWidth="1"/>
    <col min="14610" max="14611" width="2.08984375" style="9" customWidth="1"/>
    <col min="14612" max="14616" width="3.90625" style="9" customWidth="1"/>
    <col min="14617" max="14617" width="3.08984375" style="9" customWidth="1"/>
    <col min="14618" max="14618" width="24.08984375" style="9" bestFit="1" customWidth="1"/>
    <col min="14619" max="14619" width="3.08984375" style="9" customWidth="1"/>
    <col min="14620" max="14620" width="0.6328125" style="9" customWidth="1"/>
    <col min="14621" max="14850" width="9" style="9"/>
    <col min="14851" max="14851" width="0.6328125" style="9" customWidth="1"/>
    <col min="14852" max="14862" width="2.08984375" style="9" customWidth="1"/>
    <col min="14863" max="14863" width="6" style="9" customWidth="1"/>
    <col min="14864" max="14864" width="22.36328125" style="9" customWidth="1"/>
    <col min="14865" max="14865" width="3.36328125" style="9" bestFit="1" customWidth="1"/>
    <col min="14866" max="14867" width="2.08984375" style="9" customWidth="1"/>
    <col min="14868" max="14872" width="3.90625" style="9" customWidth="1"/>
    <col min="14873" max="14873" width="3.08984375" style="9" customWidth="1"/>
    <col min="14874" max="14874" width="24.08984375" style="9" bestFit="1" customWidth="1"/>
    <col min="14875" max="14875" width="3.08984375" style="9" customWidth="1"/>
    <col min="14876" max="14876" width="0.6328125" style="9" customWidth="1"/>
    <col min="14877" max="15106" width="9" style="9"/>
    <col min="15107" max="15107" width="0.6328125" style="9" customWidth="1"/>
    <col min="15108" max="15118" width="2.08984375" style="9" customWidth="1"/>
    <col min="15119" max="15119" width="6" style="9" customWidth="1"/>
    <col min="15120" max="15120" width="22.36328125" style="9" customWidth="1"/>
    <col min="15121" max="15121" width="3.36328125" style="9" bestFit="1" customWidth="1"/>
    <col min="15122" max="15123" width="2.08984375" style="9" customWidth="1"/>
    <col min="15124" max="15128" width="3.90625" style="9" customWidth="1"/>
    <col min="15129" max="15129" width="3.08984375" style="9" customWidth="1"/>
    <col min="15130" max="15130" width="24.08984375" style="9" bestFit="1" customWidth="1"/>
    <col min="15131" max="15131" width="3.08984375" style="9" customWidth="1"/>
    <col min="15132" max="15132" width="0.6328125" style="9" customWidth="1"/>
    <col min="15133" max="15362" width="9" style="9"/>
    <col min="15363" max="15363" width="0.6328125" style="9" customWidth="1"/>
    <col min="15364" max="15374" width="2.08984375" style="9" customWidth="1"/>
    <col min="15375" max="15375" width="6" style="9" customWidth="1"/>
    <col min="15376" max="15376" width="22.36328125" style="9" customWidth="1"/>
    <col min="15377" max="15377" width="3.36328125" style="9" bestFit="1" customWidth="1"/>
    <col min="15378" max="15379" width="2.08984375" style="9" customWidth="1"/>
    <col min="15380" max="15384" width="3.90625" style="9" customWidth="1"/>
    <col min="15385" max="15385" width="3.08984375" style="9" customWidth="1"/>
    <col min="15386" max="15386" width="24.08984375" style="9" bestFit="1" customWidth="1"/>
    <col min="15387" max="15387" width="3.08984375" style="9" customWidth="1"/>
    <col min="15388" max="15388" width="0.6328125" style="9" customWidth="1"/>
    <col min="15389" max="15618" width="9" style="9"/>
    <col min="15619" max="15619" width="0.6328125" style="9" customWidth="1"/>
    <col min="15620" max="15630" width="2.08984375" style="9" customWidth="1"/>
    <col min="15631" max="15631" width="6" style="9" customWidth="1"/>
    <col min="15632" max="15632" width="22.36328125" style="9" customWidth="1"/>
    <col min="15633" max="15633" width="3.36328125" style="9" bestFit="1" customWidth="1"/>
    <col min="15634" max="15635" width="2.08984375" style="9" customWidth="1"/>
    <col min="15636" max="15640" width="3.90625" style="9" customWidth="1"/>
    <col min="15641" max="15641" width="3.08984375" style="9" customWidth="1"/>
    <col min="15642" max="15642" width="24.08984375" style="9" bestFit="1" customWidth="1"/>
    <col min="15643" max="15643" width="3.08984375" style="9" customWidth="1"/>
    <col min="15644" max="15644" width="0.6328125" style="9" customWidth="1"/>
    <col min="15645" max="15874" width="9" style="9"/>
    <col min="15875" max="15875" width="0.6328125" style="9" customWidth="1"/>
    <col min="15876" max="15886" width="2.08984375" style="9" customWidth="1"/>
    <col min="15887" max="15887" width="6" style="9" customWidth="1"/>
    <col min="15888" max="15888" width="22.36328125" style="9" customWidth="1"/>
    <col min="15889" max="15889" width="3.36328125" style="9" bestFit="1" customWidth="1"/>
    <col min="15890" max="15891" width="2.08984375" style="9" customWidth="1"/>
    <col min="15892" max="15896" width="3.90625" style="9" customWidth="1"/>
    <col min="15897" max="15897" width="3.08984375" style="9" customWidth="1"/>
    <col min="15898" max="15898" width="24.08984375" style="9" bestFit="1" customWidth="1"/>
    <col min="15899" max="15899" width="3.08984375" style="9" customWidth="1"/>
    <col min="15900" max="15900" width="0.6328125" style="9" customWidth="1"/>
    <col min="15901" max="16130" width="9" style="9"/>
    <col min="16131" max="16131" width="0.6328125" style="9" customWidth="1"/>
    <col min="16132" max="16142" width="2.08984375" style="9" customWidth="1"/>
    <col min="16143" max="16143" width="6" style="9" customWidth="1"/>
    <col min="16144" max="16144" width="22.36328125" style="9" customWidth="1"/>
    <col min="16145" max="16145" width="3.36328125" style="9" bestFit="1" customWidth="1"/>
    <col min="16146" max="16147" width="2.08984375" style="9" customWidth="1"/>
    <col min="16148" max="16152" width="3.90625" style="9" customWidth="1"/>
    <col min="16153" max="16153" width="3.08984375" style="9" customWidth="1"/>
    <col min="16154" max="16154" width="24.08984375" style="9" bestFit="1" customWidth="1"/>
    <col min="16155" max="16155" width="3.08984375" style="9" customWidth="1"/>
    <col min="16156" max="16156" width="0.6328125" style="9" customWidth="1"/>
    <col min="16157" max="16384" width="9" style="9"/>
  </cols>
  <sheetData>
    <row r="1" spans="1:32" s="6" customFormat="1" ht="13" x14ac:dyDescent="0.2">
      <c r="A1" s="1"/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4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</row>
    <row r="2" spans="1:32" ht="23.25" customHeight="1" x14ac:dyDescent="0.35">
      <c r="C2" s="8"/>
      <c r="D2" s="242" t="s">
        <v>361</v>
      </c>
      <c r="E2" s="242"/>
      <c r="F2" s="242"/>
      <c r="G2" s="242"/>
      <c r="H2" s="242"/>
      <c r="I2" s="242"/>
      <c r="J2" s="242"/>
      <c r="K2" s="242"/>
      <c r="L2" s="242"/>
      <c r="M2" s="242"/>
      <c r="N2" s="242"/>
      <c r="O2" s="242"/>
      <c r="P2" s="242"/>
      <c r="Q2" s="242"/>
      <c r="R2" s="242"/>
      <c r="S2" s="242"/>
      <c r="T2" s="242"/>
      <c r="U2" s="242"/>
      <c r="V2" s="242"/>
      <c r="W2" s="242"/>
      <c r="X2" s="242"/>
      <c r="Y2" s="242"/>
      <c r="Z2" s="242"/>
      <c r="AA2" s="242"/>
    </row>
    <row r="3" spans="1:32" ht="21" customHeight="1" x14ac:dyDescent="0.2">
      <c r="D3" s="243" t="s">
        <v>362</v>
      </c>
      <c r="E3" s="243"/>
      <c r="F3" s="243"/>
      <c r="G3" s="243"/>
      <c r="H3" s="243"/>
      <c r="I3" s="243"/>
      <c r="J3" s="243"/>
      <c r="K3" s="243"/>
      <c r="L3" s="243"/>
      <c r="M3" s="243"/>
      <c r="N3" s="243"/>
      <c r="O3" s="243"/>
      <c r="P3" s="243"/>
      <c r="Q3" s="243"/>
      <c r="R3" s="243"/>
      <c r="S3" s="243"/>
      <c r="T3" s="243"/>
      <c r="U3" s="243"/>
      <c r="V3" s="243"/>
      <c r="W3" s="243"/>
      <c r="X3" s="243"/>
      <c r="Y3" s="243"/>
      <c r="Z3" s="243"/>
      <c r="AA3" s="243"/>
    </row>
    <row r="4" spans="1:32" s="11" customFormat="1" ht="16.5" customHeight="1" thickBot="1" x14ac:dyDescent="0.25">
      <c r="A4" s="10"/>
      <c r="B4" s="10"/>
      <c r="D4" s="12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4" t="s">
        <v>353</v>
      </c>
      <c r="AB4" s="13"/>
    </row>
    <row r="5" spans="1:32" s="16" customFormat="1" ht="14.25" customHeight="1" thickBot="1" x14ac:dyDescent="0.25">
      <c r="A5" s="15" t="s">
        <v>330</v>
      </c>
      <c r="B5" s="15" t="s">
        <v>331</v>
      </c>
      <c r="D5" s="239" t="s">
        <v>0</v>
      </c>
      <c r="E5" s="240"/>
      <c r="F5" s="240"/>
      <c r="G5" s="240"/>
      <c r="H5" s="240"/>
      <c r="I5" s="240"/>
      <c r="J5" s="240"/>
      <c r="K5" s="244"/>
      <c r="L5" s="244"/>
      <c r="M5" s="244"/>
      <c r="N5" s="244"/>
      <c r="O5" s="244"/>
      <c r="P5" s="245" t="s">
        <v>332</v>
      </c>
      <c r="Q5" s="246"/>
      <c r="R5" s="240" t="s">
        <v>0</v>
      </c>
      <c r="S5" s="240"/>
      <c r="T5" s="240"/>
      <c r="U5" s="240"/>
      <c r="V5" s="240"/>
      <c r="W5" s="240"/>
      <c r="X5" s="240"/>
      <c r="Y5" s="240"/>
      <c r="Z5" s="245" t="s">
        <v>332</v>
      </c>
      <c r="AA5" s="246"/>
    </row>
    <row r="6" spans="1:32" ht="14.65" customHeight="1" x14ac:dyDescent="0.2">
      <c r="D6" s="17" t="s">
        <v>333</v>
      </c>
      <c r="E6" s="18"/>
      <c r="F6" s="19"/>
      <c r="G6" s="20"/>
      <c r="H6" s="20"/>
      <c r="I6" s="20"/>
      <c r="J6" s="20"/>
      <c r="K6" s="18"/>
      <c r="L6" s="18"/>
      <c r="M6" s="18"/>
      <c r="N6" s="18"/>
      <c r="O6" s="18"/>
      <c r="P6" s="21"/>
      <c r="Q6" s="22"/>
      <c r="R6" s="19" t="s">
        <v>334</v>
      </c>
      <c r="S6" s="19"/>
      <c r="T6" s="19"/>
      <c r="U6" s="19"/>
      <c r="V6" s="19"/>
      <c r="W6" s="19"/>
      <c r="X6" s="19"/>
      <c r="Y6" s="18"/>
      <c r="Z6" s="21"/>
      <c r="AA6" s="23"/>
      <c r="AE6" s="225"/>
      <c r="AF6" s="225"/>
    </row>
    <row r="7" spans="1:32" ht="14.65" customHeight="1" x14ac:dyDescent="0.2">
      <c r="A7" s="7" t="s">
        <v>3</v>
      </c>
      <c r="B7" s="7" t="s">
        <v>116</v>
      </c>
      <c r="D7" s="24"/>
      <c r="E7" s="19" t="s">
        <v>4</v>
      </c>
      <c r="F7" s="19"/>
      <c r="G7" s="19"/>
      <c r="H7" s="19"/>
      <c r="I7" s="19"/>
      <c r="J7" s="19"/>
      <c r="K7" s="18"/>
      <c r="L7" s="18"/>
      <c r="M7" s="18"/>
      <c r="N7" s="18"/>
      <c r="O7" s="18"/>
      <c r="P7" s="25">
        <v>399435079</v>
      </c>
      <c r="Q7" s="26" t="s">
        <v>357</v>
      </c>
      <c r="R7" s="19"/>
      <c r="S7" s="19" t="s">
        <v>117</v>
      </c>
      <c r="T7" s="19"/>
      <c r="U7" s="19"/>
      <c r="V7" s="19"/>
      <c r="W7" s="19"/>
      <c r="X7" s="19"/>
      <c r="Y7" s="18"/>
      <c r="Z7" s="25">
        <v>101935490</v>
      </c>
      <c r="AA7" s="27"/>
      <c r="AD7" s="9">
        <f>IF(AND(AD8="-",AD49="-",AD52="-"),"-",SUM(AD8,AD49,AD52))</f>
        <v>399435078603</v>
      </c>
      <c r="AE7" s="225">
        <f>IF(COUNTIF(AE8:AE12,"-")=COUNTA(AE8:AE12),"-",SUM(AE8:AE12))</f>
        <v>101935490419</v>
      </c>
      <c r="AF7" s="225"/>
    </row>
    <row r="8" spans="1:32" ht="14.65" customHeight="1" x14ac:dyDescent="0.2">
      <c r="A8" s="7" t="s">
        <v>5</v>
      </c>
      <c r="B8" s="7" t="s">
        <v>118</v>
      </c>
      <c r="D8" s="24"/>
      <c r="E8" s="19"/>
      <c r="F8" s="19" t="s">
        <v>6</v>
      </c>
      <c r="G8" s="19"/>
      <c r="H8" s="19"/>
      <c r="I8" s="19"/>
      <c r="J8" s="19"/>
      <c r="K8" s="18"/>
      <c r="L8" s="18"/>
      <c r="M8" s="18"/>
      <c r="N8" s="18"/>
      <c r="O8" s="18"/>
      <c r="P8" s="25">
        <v>374795986</v>
      </c>
      <c r="Q8" s="26" t="s">
        <v>357</v>
      </c>
      <c r="R8" s="19"/>
      <c r="S8" s="19"/>
      <c r="T8" s="19" t="s">
        <v>363</v>
      </c>
      <c r="U8" s="19"/>
      <c r="V8" s="19"/>
      <c r="W8" s="19"/>
      <c r="X8" s="19"/>
      <c r="Y8" s="18"/>
      <c r="Z8" s="25">
        <v>87619597</v>
      </c>
      <c r="AA8" s="27"/>
      <c r="AD8" s="9">
        <f>IF(AND(AD9="-",AD33="-",COUNTIF(AD46:AD48,"-")=COUNTA(AD46:AD48)),"-",SUM(AD9,AD33,AD46:AD48))</f>
        <v>374795986108</v>
      </c>
      <c r="AE8" s="225">
        <v>87619597218</v>
      </c>
      <c r="AF8" s="225"/>
    </row>
    <row r="9" spans="1:32" ht="14.65" customHeight="1" x14ac:dyDescent="0.2">
      <c r="A9" s="7" t="s">
        <v>7</v>
      </c>
      <c r="B9" s="7" t="s">
        <v>119</v>
      </c>
      <c r="D9" s="24"/>
      <c r="E9" s="19"/>
      <c r="F9" s="19"/>
      <c r="G9" s="19" t="s">
        <v>8</v>
      </c>
      <c r="H9" s="19"/>
      <c r="I9" s="19"/>
      <c r="J9" s="19"/>
      <c r="K9" s="18"/>
      <c r="L9" s="18"/>
      <c r="M9" s="18"/>
      <c r="N9" s="18"/>
      <c r="O9" s="18"/>
      <c r="P9" s="25">
        <v>109410036</v>
      </c>
      <c r="Q9" s="26"/>
      <c r="R9" s="19"/>
      <c r="S9" s="19"/>
      <c r="T9" s="19" t="s">
        <v>120</v>
      </c>
      <c r="U9" s="19"/>
      <c r="V9" s="19"/>
      <c r="W9" s="19"/>
      <c r="X9" s="19"/>
      <c r="Y9" s="18"/>
      <c r="Z9" s="25" t="s">
        <v>11</v>
      </c>
      <c r="AA9" s="27"/>
      <c r="AD9" s="9">
        <f>IF(COUNTIF(AD10:AD32,"-")=COUNTA(AD10:AD32),"-",SUM(AD10:AD32))</f>
        <v>109410035792</v>
      </c>
      <c r="AE9" s="225" t="s">
        <v>11</v>
      </c>
      <c r="AF9" s="225"/>
    </row>
    <row r="10" spans="1:32" ht="14.65" customHeight="1" x14ac:dyDescent="0.2">
      <c r="A10" s="7" t="s">
        <v>9</v>
      </c>
      <c r="B10" s="7" t="s">
        <v>121</v>
      </c>
      <c r="D10" s="24"/>
      <c r="E10" s="19"/>
      <c r="F10" s="19"/>
      <c r="G10" s="19"/>
      <c r="H10" s="19" t="s">
        <v>10</v>
      </c>
      <c r="I10" s="19"/>
      <c r="J10" s="19"/>
      <c r="K10" s="18"/>
      <c r="L10" s="18"/>
      <c r="M10" s="18"/>
      <c r="N10" s="18"/>
      <c r="O10" s="18"/>
      <c r="P10" s="25">
        <v>39509340</v>
      </c>
      <c r="Q10" s="26"/>
      <c r="R10" s="19"/>
      <c r="S10" s="19"/>
      <c r="T10" s="19" t="s">
        <v>122</v>
      </c>
      <c r="U10" s="19"/>
      <c r="V10" s="19"/>
      <c r="W10" s="19"/>
      <c r="X10" s="19"/>
      <c r="Y10" s="18"/>
      <c r="Z10" s="25">
        <v>6493408</v>
      </c>
      <c r="AA10" s="27"/>
      <c r="AD10" s="9">
        <v>39509339737</v>
      </c>
      <c r="AE10" s="225">
        <v>6493408115</v>
      </c>
      <c r="AF10" s="225"/>
    </row>
    <row r="11" spans="1:32" ht="14.65" customHeight="1" x14ac:dyDescent="0.2">
      <c r="A11" s="7" t="s">
        <v>12</v>
      </c>
      <c r="B11" s="7" t="s">
        <v>123</v>
      </c>
      <c r="D11" s="24"/>
      <c r="E11" s="19"/>
      <c r="F11" s="19"/>
      <c r="G11" s="19"/>
      <c r="H11" s="19" t="s">
        <v>13</v>
      </c>
      <c r="I11" s="19"/>
      <c r="J11" s="19"/>
      <c r="K11" s="18"/>
      <c r="L11" s="18"/>
      <c r="M11" s="18"/>
      <c r="N11" s="18"/>
      <c r="O11" s="18"/>
      <c r="P11" s="25" t="s">
        <v>11</v>
      </c>
      <c r="Q11" s="26"/>
      <c r="R11" s="19"/>
      <c r="S11" s="19"/>
      <c r="T11" s="19" t="s">
        <v>124</v>
      </c>
      <c r="U11" s="19"/>
      <c r="V11" s="19"/>
      <c r="W11" s="19"/>
      <c r="X11" s="19"/>
      <c r="Y11" s="18"/>
      <c r="Z11" s="25" t="s">
        <v>11</v>
      </c>
      <c r="AA11" s="27"/>
      <c r="AD11" s="9" t="s">
        <v>11</v>
      </c>
      <c r="AE11" s="225" t="s">
        <v>11</v>
      </c>
      <c r="AF11" s="225"/>
    </row>
    <row r="12" spans="1:32" ht="14.65" customHeight="1" x14ac:dyDescent="0.2">
      <c r="A12" s="7" t="s">
        <v>14</v>
      </c>
      <c r="B12" s="7" t="s">
        <v>125</v>
      </c>
      <c r="D12" s="24"/>
      <c r="E12" s="19"/>
      <c r="F12" s="19"/>
      <c r="G12" s="19"/>
      <c r="H12" s="19" t="s">
        <v>15</v>
      </c>
      <c r="I12" s="19"/>
      <c r="J12" s="19"/>
      <c r="K12" s="18"/>
      <c r="L12" s="18"/>
      <c r="M12" s="18"/>
      <c r="N12" s="18"/>
      <c r="O12" s="18"/>
      <c r="P12" s="25">
        <v>11378460</v>
      </c>
      <c r="Q12" s="26"/>
      <c r="R12" s="19"/>
      <c r="S12" s="19"/>
      <c r="T12" s="19" t="s">
        <v>44</v>
      </c>
      <c r="U12" s="19"/>
      <c r="V12" s="19"/>
      <c r="W12" s="19"/>
      <c r="X12" s="19"/>
      <c r="Y12" s="18"/>
      <c r="Z12" s="25">
        <v>7822485</v>
      </c>
      <c r="AA12" s="27"/>
      <c r="AD12" s="9">
        <v>11378459700</v>
      </c>
      <c r="AE12" s="225">
        <v>7822485086</v>
      </c>
      <c r="AF12" s="225"/>
    </row>
    <row r="13" spans="1:32" ht="14.65" customHeight="1" x14ac:dyDescent="0.2">
      <c r="A13" s="7" t="s">
        <v>16</v>
      </c>
      <c r="B13" s="7" t="s">
        <v>126</v>
      </c>
      <c r="D13" s="24"/>
      <c r="E13" s="19"/>
      <c r="F13" s="19"/>
      <c r="G13" s="19"/>
      <c r="H13" s="19" t="s">
        <v>17</v>
      </c>
      <c r="I13" s="19"/>
      <c r="J13" s="19"/>
      <c r="K13" s="18"/>
      <c r="L13" s="18"/>
      <c r="M13" s="18"/>
      <c r="N13" s="18"/>
      <c r="O13" s="18"/>
      <c r="P13" s="25" t="s">
        <v>11</v>
      </c>
      <c r="Q13" s="26"/>
      <c r="R13" s="19"/>
      <c r="S13" s="19" t="s">
        <v>127</v>
      </c>
      <c r="T13" s="19"/>
      <c r="U13" s="19"/>
      <c r="V13" s="19"/>
      <c r="W13" s="19"/>
      <c r="X13" s="19"/>
      <c r="Y13" s="18"/>
      <c r="Z13" s="25">
        <v>11621690</v>
      </c>
      <c r="AA13" s="27" t="s">
        <v>357</v>
      </c>
      <c r="AD13" s="9" t="s">
        <v>11</v>
      </c>
      <c r="AE13" s="225">
        <f>IF(COUNTIF(AE14:AE21,"-")=COUNTA(AE14:AE21),"-",SUM(AE14:AE21))</f>
        <v>11621690171</v>
      </c>
      <c r="AF13" s="225"/>
    </row>
    <row r="14" spans="1:32" ht="14.65" customHeight="1" x14ac:dyDescent="0.2">
      <c r="A14" s="7" t="s">
        <v>18</v>
      </c>
      <c r="B14" s="7" t="s">
        <v>128</v>
      </c>
      <c r="D14" s="24"/>
      <c r="E14" s="19"/>
      <c r="F14" s="19"/>
      <c r="G14" s="19"/>
      <c r="H14" s="19" t="s">
        <v>19</v>
      </c>
      <c r="I14" s="19"/>
      <c r="J14" s="19"/>
      <c r="K14" s="18"/>
      <c r="L14" s="18"/>
      <c r="M14" s="18"/>
      <c r="N14" s="18"/>
      <c r="O14" s="18"/>
      <c r="P14" s="25">
        <v>127674704</v>
      </c>
      <c r="Q14" s="26"/>
      <c r="R14" s="19"/>
      <c r="S14" s="19"/>
      <c r="T14" s="19" t="s">
        <v>364</v>
      </c>
      <c r="U14" s="19"/>
      <c r="V14" s="19"/>
      <c r="W14" s="19"/>
      <c r="X14" s="19"/>
      <c r="Y14" s="18"/>
      <c r="Z14" s="25">
        <v>9238054</v>
      </c>
      <c r="AA14" s="27"/>
      <c r="AD14" s="9">
        <v>127674704415</v>
      </c>
      <c r="AE14" s="225">
        <v>9238053627</v>
      </c>
      <c r="AF14" s="225"/>
    </row>
    <row r="15" spans="1:32" ht="14.65" customHeight="1" x14ac:dyDescent="0.2">
      <c r="A15" s="7" t="s">
        <v>20</v>
      </c>
      <c r="B15" s="7" t="s">
        <v>129</v>
      </c>
      <c r="D15" s="24"/>
      <c r="E15" s="19"/>
      <c r="F15" s="19"/>
      <c r="G15" s="19"/>
      <c r="H15" s="19" t="s">
        <v>21</v>
      </c>
      <c r="I15" s="19"/>
      <c r="J15" s="19"/>
      <c r="K15" s="18"/>
      <c r="L15" s="18"/>
      <c r="M15" s="18"/>
      <c r="N15" s="18"/>
      <c r="O15" s="18"/>
      <c r="P15" s="25">
        <v>-75518788</v>
      </c>
      <c r="Q15" s="26"/>
      <c r="R15" s="19"/>
      <c r="S15" s="19"/>
      <c r="T15" s="19" t="s">
        <v>130</v>
      </c>
      <c r="U15" s="19"/>
      <c r="V15" s="19"/>
      <c r="W15" s="19"/>
      <c r="X15" s="19"/>
      <c r="Y15" s="18"/>
      <c r="Z15" s="25">
        <v>852170</v>
      </c>
      <c r="AA15" s="27"/>
      <c r="AD15" s="9">
        <v>-75518788121</v>
      </c>
      <c r="AE15" s="225">
        <v>852169814</v>
      </c>
      <c r="AF15" s="225"/>
    </row>
    <row r="16" spans="1:32" ht="14.65" customHeight="1" x14ac:dyDescent="0.2">
      <c r="A16" s="7" t="s">
        <v>335</v>
      </c>
      <c r="B16" s="7" t="s">
        <v>131</v>
      </c>
      <c r="D16" s="24"/>
      <c r="E16" s="19"/>
      <c r="F16" s="19"/>
      <c r="G16" s="19"/>
      <c r="H16" s="19" t="s">
        <v>22</v>
      </c>
      <c r="I16" s="19"/>
      <c r="J16" s="19"/>
      <c r="K16" s="18"/>
      <c r="L16" s="18"/>
      <c r="M16" s="18"/>
      <c r="N16" s="18"/>
      <c r="O16" s="18"/>
      <c r="P16" s="25" t="s">
        <v>11</v>
      </c>
      <c r="Q16" s="26"/>
      <c r="R16" s="19"/>
      <c r="S16" s="19"/>
      <c r="T16" s="19" t="s">
        <v>132</v>
      </c>
      <c r="U16" s="19"/>
      <c r="V16" s="19"/>
      <c r="W16" s="19"/>
      <c r="X16" s="19"/>
      <c r="Y16" s="18"/>
      <c r="Z16" s="25" t="s">
        <v>11</v>
      </c>
      <c r="AA16" s="27"/>
      <c r="AD16" s="9" t="s">
        <v>11</v>
      </c>
      <c r="AE16" s="225" t="s">
        <v>11</v>
      </c>
      <c r="AF16" s="225"/>
    </row>
    <row r="17" spans="1:32" ht="14.65" customHeight="1" x14ac:dyDescent="0.2">
      <c r="A17" s="7" t="s">
        <v>23</v>
      </c>
      <c r="B17" s="7" t="s">
        <v>133</v>
      </c>
      <c r="D17" s="24"/>
      <c r="E17" s="19"/>
      <c r="F17" s="19"/>
      <c r="G17" s="19"/>
      <c r="H17" s="19" t="s">
        <v>24</v>
      </c>
      <c r="I17" s="19"/>
      <c r="J17" s="19"/>
      <c r="K17" s="18"/>
      <c r="L17" s="18"/>
      <c r="M17" s="18"/>
      <c r="N17" s="18"/>
      <c r="O17" s="18"/>
      <c r="P17" s="25">
        <v>15927011</v>
      </c>
      <c r="Q17" s="26"/>
      <c r="R17" s="18"/>
      <c r="S17" s="19"/>
      <c r="T17" s="19" t="s">
        <v>134</v>
      </c>
      <c r="U17" s="19"/>
      <c r="V17" s="19"/>
      <c r="W17" s="19"/>
      <c r="X17" s="19"/>
      <c r="Y17" s="18"/>
      <c r="Z17" s="25">
        <v>104</v>
      </c>
      <c r="AA17" s="27"/>
      <c r="AD17" s="9">
        <v>15927011364</v>
      </c>
      <c r="AE17" s="225">
        <v>103633</v>
      </c>
      <c r="AF17" s="225"/>
    </row>
    <row r="18" spans="1:32" ht="14.65" customHeight="1" x14ac:dyDescent="0.2">
      <c r="A18" s="7" t="s">
        <v>25</v>
      </c>
      <c r="B18" s="7" t="s">
        <v>135</v>
      </c>
      <c r="D18" s="24"/>
      <c r="E18" s="19"/>
      <c r="F18" s="19"/>
      <c r="G18" s="19"/>
      <c r="H18" s="19" t="s">
        <v>26</v>
      </c>
      <c r="I18" s="19"/>
      <c r="J18" s="19"/>
      <c r="K18" s="18"/>
      <c r="L18" s="18"/>
      <c r="M18" s="18"/>
      <c r="N18" s="18"/>
      <c r="O18" s="18"/>
      <c r="P18" s="25">
        <v>-9791242</v>
      </c>
      <c r="Q18" s="26"/>
      <c r="R18" s="18"/>
      <c r="S18" s="19"/>
      <c r="T18" s="19" t="s">
        <v>136</v>
      </c>
      <c r="U18" s="19"/>
      <c r="V18" s="19"/>
      <c r="W18" s="19"/>
      <c r="X18" s="19"/>
      <c r="Y18" s="18"/>
      <c r="Z18" s="25" t="s">
        <v>11</v>
      </c>
      <c r="AA18" s="27"/>
      <c r="AD18" s="9">
        <v>-9791242036</v>
      </c>
      <c r="AE18" s="225" t="s">
        <v>11</v>
      </c>
      <c r="AF18" s="225"/>
    </row>
    <row r="19" spans="1:32" ht="14.65" customHeight="1" x14ac:dyDescent="0.2">
      <c r="A19" s="7" t="s">
        <v>336</v>
      </c>
      <c r="B19" s="7" t="s">
        <v>137</v>
      </c>
      <c r="D19" s="24"/>
      <c r="E19" s="19"/>
      <c r="F19" s="19"/>
      <c r="G19" s="19"/>
      <c r="H19" s="19" t="s">
        <v>27</v>
      </c>
      <c r="I19" s="19"/>
      <c r="J19" s="19"/>
      <c r="K19" s="18"/>
      <c r="L19" s="18"/>
      <c r="M19" s="18"/>
      <c r="N19" s="18"/>
      <c r="O19" s="18"/>
      <c r="P19" s="25" t="s">
        <v>11</v>
      </c>
      <c r="Q19" s="26"/>
      <c r="R19" s="19"/>
      <c r="S19" s="19"/>
      <c r="T19" s="19" t="s">
        <v>138</v>
      </c>
      <c r="U19" s="19"/>
      <c r="V19" s="19"/>
      <c r="W19" s="19"/>
      <c r="X19" s="19"/>
      <c r="Y19" s="18"/>
      <c r="Z19" s="25">
        <v>680327</v>
      </c>
      <c r="AA19" s="27"/>
      <c r="AD19" s="9" t="s">
        <v>11</v>
      </c>
      <c r="AE19" s="225">
        <v>680326828</v>
      </c>
      <c r="AF19" s="225"/>
    </row>
    <row r="20" spans="1:32" ht="14.65" customHeight="1" x14ac:dyDescent="0.2">
      <c r="A20" s="7" t="s">
        <v>28</v>
      </c>
      <c r="B20" s="7" t="s">
        <v>139</v>
      </c>
      <c r="D20" s="24"/>
      <c r="E20" s="19"/>
      <c r="F20" s="19"/>
      <c r="G20" s="19"/>
      <c r="H20" s="19" t="s">
        <v>29</v>
      </c>
      <c r="I20" s="28"/>
      <c r="J20" s="28"/>
      <c r="K20" s="29"/>
      <c r="L20" s="29"/>
      <c r="M20" s="29"/>
      <c r="N20" s="29"/>
      <c r="O20" s="29"/>
      <c r="P20" s="25" t="s">
        <v>11</v>
      </c>
      <c r="Q20" s="26"/>
      <c r="R20" s="19"/>
      <c r="S20" s="19"/>
      <c r="T20" s="19" t="s">
        <v>140</v>
      </c>
      <c r="U20" s="19"/>
      <c r="V20" s="19"/>
      <c r="W20" s="19"/>
      <c r="X20" s="19"/>
      <c r="Y20" s="18"/>
      <c r="Z20" s="25">
        <v>674279</v>
      </c>
      <c r="AA20" s="27"/>
      <c r="AD20" s="9" t="s">
        <v>11</v>
      </c>
      <c r="AE20" s="225">
        <v>674279267</v>
      </c>
      <c r="AF20" s="225"/>
    </row>
    <row r="21" spans="1:32" ht="14.65" customHeight="1" x14ac:dyDescent="0.2">
      <c r="A21" s="7" t="s">
        <v>30</v>
      </c>
      <c r="B21" s="7" t="s">
        <v>141</v>
      </c>
      <c r="D21" s="24"/>
      <c r="E21" s="19"/>
      <c r="F21" s="19"/>
      <c r="G21" s="19"/>
      <c r="H21" s="19" t="s">
        <v>31</v>
      </c>
      <c r="I21" s="28"/>
      <c r="J21" s="28"/>
      <c r="K21" s="29"/>
      <c r="L21" s="29"/>
      <c r="M21" s="29"/>
      <c r="N21" s="29"/>
      <c r="O21" s="29"/>
      <c r="P21" s="25" t="s">
        <v>11</v>
      </c>
      <c r="Q21" s="26"/>
      <c r="R21" s="19"/>
      <c r="S21" s="19"/>
      <c r="T21" s="19" t="s">
        <v>44</v>
      </c>
      <c r="U21" s="19"/>
      <c r="V21" s="19"/>
      <c r="W21" s="19"/>
      <c r="X21" s="19"/>
      <c r="Y21" s="18"/>
      <c r="Z21" s="25">
        <v>176757</v>
      </c>
      <c r="AA21" s="27"/>
      <c r="AD21" s="9" t="s">
        <v>11</v>
      </c>
      <c r="AE21" s="225">
        <v>176757002</v>
      </c>
      <c r="AF21" s="225"/>
    </row>
    <row r="22" spans="1:32" ht="14.65" customHeight="1" x14ac:dyDescent="0.2">
      <c r="A22" s="7" t="s">
        <v>337</v>
      </c>
      <c r="B22" s="7" t="s">
        <v>114</v>
      </c>
      <c r="D22" s="24"/>
      <c r="E22" s="19"/>
      <c r="F22" s="19"/>
      <c r="G22" s="19"/>
      <c r="H22" s="19" t="s">
        <v>32</v>
      </c>
      <c r="I22" s="28"/>
      <c r="J22" s="28"/>
      <c r="K22" s="29"/>
      <c r="L22" s="29"/>
      <c r="M22" s="29"/>
      <c r="N22" s="29"/>
      <c r="O22" s="29"/>
      <c r="P22" s="25" t="s">
        <v>11</v>
      </c>
      <c r="Q22" s="26"/>
      <c r="R22" s="226" t="s">
        <v>115</v>
      </c>
      <c r="S22" s="227"/>
      <c r="T22" s="227"/>
      <c r="U22" s="227"/>
      <c r="V22" s="227"/>
      <c r="W22" s="227"/>
      <c r="X22" s="227"/>
      <c r="Y22" s="227"/>
      <c r="Z22" s="30">
        <v>113557181</v>
      </c>
      <c r="AA22" s="31" t="s">
        <v>357</v>
      </c>
      <c r="AD22" s="9" t="s">
        <v>11</v>
      </c>
      <c r="AE22" s="225">
        <f>IF(AND(AE7="-",AE13="-"),"-",SUM(AE7,AE13))</f>
        <v>113557180590</v>
      </c>
      <c r="AF22" s="225"/>
    </row>
    <row r="23" spans="1:32" ht="14.65" customHeight="1" x14ac:dyDescent="0.2">
      <c r="A23" s="7" t="s">
        <v>33</v>
      </c>
      <c r="D23" s="24"/>
      <c r="E23" s="19"/>
      <c r="F23" s="19"/>
      <c r="G23" s="19"/>
      <c r="H23" s="19" t="s">
        <v>34</v>
      </c>
      <c r="I23" s="28"/>
      <c r="J23" s="28"/>
      <c r="K23" s="29"/>
      <c r="L23" s="29"/>
      <c r="M23" s="29"/>
      <c r="N23" s="29"/>
      <c r="O23" s="29"/>
      <c r="P23" s="25" t="s">
        <v>11</v>
      </c>
      <c r="Q23" s="26"/>
      <c r="R23" s="19" t="s">
        <v>338</v>
      </c>
      <c r="S23" s="32"/>
      <c r="T23" s="32"/>
      <c r="U23" s="32"/>
      <c r="V23" s="32"/>
      <c r="W23" s="32"/>
      <c r="X23" s="32"/>
      <c r="Y23" s="32"/>
      <c r="Z23" s="33"/>
      <c r="AA23" s="34"/>
      <c r="AD23" s="9" t="s">
        <v>11</v>
      </c>
      <c r="AE23" s="225"/>
      <c r="AF23" s="225"/>
    </row>
    <row r="24" spans="1:32" ht="14.65" customHeight="1" x14ac:dyDescent="0.2">
      <c r="A24" s="7" t="s">
        <v>35</v>
      </c>
      <c r="B24" s="7" t="s">
        <v>144</v>
      </c>
      <c r="D24" s="24"/>
      <c r="E24" s="19"/>
      <c r="F24" s="19"/>
      <c r="G24" s="19"/>
      <c r="H24" s="19" t="s">
        <v>36</v>
      </c>
      <c r="I24" s="28"/>
      <c r="J24" s="28"/>
      <c r="K24" s="29"/>
      <c r="L24" s="29"/>
      <c r="M24" s="29"/>
      <c r="N24" s="29"/>
      <c r="O24" s="29"/>
      <c r="P24" s="25" t="s">
        <v>11</v>
      </c>
      <c r="Q24" s="26"/>
      <c r="R24" s="19"/>
      <c r="S24" s="19" t="s">
        <v>145</v>
      </c>
      <c r="T24" s="19"/>
      <c r="U24" s="19"/>
      <c r="V24" s="19"/>
      <c r="W24" s="19"/>
      <c r="X24" s="19"/>
      <c r="Y24" s="18"/>
      <c r="Z24" s="25">
        <v>410934068</v>
      </c>
      <c r="AA24" s="27"/>
      <c r="AD24" s="9" t="s">
        <v>11</v>
      </c>
      <c r="AE24" s="225">
        <v>410934068193</v>
      </c>
      <c r="AF24" s="225"/>
    </row>
    <row r="25" spans="1:32" ht="14.65" customHeight="1" x14ac:dyDescent="0.2">
      <c r="A25" s="7" t="s">
        <v>339</v>
      </c>
      <c r="B25" s="7" t="s">
        <v>146</v>
      </c>
      <c r="D25" s="24"/>
      <c r="E25" s="19"/>
      <c r="F25" s="19"/>
      <c r="G25" s="19"/>
      <c r="H25" s="19" t="s">
        <v>37</v>
      </c>
      <c r="I25" s="28"/>
      <c r="J25" s="28"/>
      <c r="K25" s="29"/>
      <c r="L25" s="29"/>
      <c r="M25" s="29"/>
      <c r="N25" s="29"/>
      <c r="O25" s="29"/>
      <c r="P25" s="25" t="s">
        <v>11</v>
      </c>
      <c r="Q25" s="26"/>
      <c r="R25" s="19"/>
      <c r="S25" s="18" t="s">
        <v>147</v>
      </c>
      <c r="T25" s="19"/>
      <c r="U25" s="19"/>
      <c r="V25" s="19"/>
      <c r="W25" s="19"/>
      <c r="X25" s="19"/>
      <c r="Y25" s="18"/>
      <c r="Z25" s="25">
        <v>-105842116</v>
      </c>
      <c r="AA25" s="27"/>
      <c r="AD25" s="9" t="s">
        <v>11</v>
      </c>
      <c r="AE25" s="225">
        <v>-105842116251</v>
      </c>
      <c r="AF25" s="225"/>
    </row>
    <row r="26" spans="1:32" ht="14.65" customHeight="1" x14ac:dyDescent="0.2">
      <c r="A26" s="7" t="s">
        <v>38</v>
      </c>
      <c r="D26" s="24"/>
      <c r="E26" s="19"/>
      <c r="F26" s="19"/>
      <c r="G26" s="19"/>
      <c r="H26" s="19" t="s">
        <v>39</v>
      </c>
      <c r="I26" s="28"/>
      <c r="J26" s="28"/>
      <c r="K26" s="29"/>
      <c r="L26" s="29"/>
      <c r="M26" s="29"/>
      <c r="N26" s="29"/>
      <c r="O26" s="29"/>
      <c r="P26" s="25" t="s">
        <v>11</v>
      </c>
      <c r="Q26" s="26"/>
      <c r="R26" s="24"/>
      <c r="S26" s="19"/>
      <c r="T26" s="19"/>
      <c r="U26" s="19"/>
      <c r="V26" s="19"/>
      <c r="W26" s="19"/>
      <c r="X26" s="19"/>
      <c r="Y26" s="18"/>
      <c r="Z26" s="25"/>
      <c r="AA26" s="35"/>
      <c r="AD26" s="9" t="s">
        <v>11</v>
      </c>
      <c r="AE26" s="225"/>
      <c r="AF26" s="225"/>
    </row>
    <row r="27" spans="1:32" ht="14.65" customHeight="1" x14ac:dyDescent="0.2">
      <c r="A27" s="7" t="s">
        <v>40</v>
      </c>
      <c r="D27" s="24"/>
      <c r="E27" s="19"/>
      <c r="F27" s="19"/>
      <c r="G27" s="19"/>
      <c r="H27" s="19" t="s">
        <v>41</v>
      </c>
      <c r="I27" s="28"/>
      <c r="J27" s="28"/>
      <c r="K27" s="29"/>
      <c r="L27" s="29"/>
      <c r="M27" s="29"/>
      <c r="N27" s="29"/>
      <c r="O27" s="29"/>
      <c r="P27" s="25" t="s">
        <v>11</v>
      </c>
      <c r="Q27" s="26"/>
      <c r="R27" s="24"/>
      <c r="S27" s="19"/>
      <c r="T27" s="19"/>
      <c r="U27" s="19"/>
      <c r="V27" s="19"/>
      <c r="W27" s="19"/>
      <c r="X27" s="19"/>
      <c r="Y27" s="18"/>
      <c r="Z27" s="25"/>
      <c r="AA27" s="35"/>
      <c r="AD27" s="9" t="s">
        <v>11</v>
      </c>
      <c r="AE27" s="225"/>
      <c r="AF27" s="225"/>
    </row>
    <row r="28" spans="1:32" ht="14.65" customHeight="1" x14ac:dyDescent="0.2">
      <c r="A28" s="7" t="s">
        <v>340</v>
      </c>
      <c r="D28" s="24"/>
      <c r="E28" s="19"/>
      <c r="F28" s="19"/>
      <c r="G28" s="19"/>
      <c r="H28" s="19" t="s">
        <v>42</v>
      </c>
      <c r="I28" s="28"/>
      <c r="J28" s="28"/>
      <c r="K28" s="29"/>
      <c r="L28" s="29"/>
      <c r="M28" s="29"/>
      <c r="N28" s="29"/>
      <c r="O28" s="29"/>
      <c r="P28" s="25" t="s">
        <v>11</v>
      </c>
      <c r="Q28" s="26"/>
      <c r="R28" s="228"/>
      <c r="S28" s="229"/>
      <c r="T28" s="229"/>
      <c r="U28" s="229"/>
      <c r="V28" s="229"/>
      <c r="W28" s="229"/>
      <c r="X28" s="229"/>
      <c r="Y28" s="229"/>
      <c r="Z28" s="25"/>
      <c r="AA28" s="27"/>
      <c r="AD28" s="9" t="s">
        <v>11</v>
      </c>
      <c r="AE28" s="225"/>
      <c r="AF28" s="225"/>
    </row>
    <row r="29" spans="1:32" ht="14.65" customHeight="1" x14ac:dyDescent="0.2">
      <c r="A29" s="7" t="s">
        <v>43</v>
      </c>
      <c r="D29" s="24"/>
      <c r="E29" s="19"/>
      <c r="F29" s="19"/>
      <c r="G29" s="19"/>
      <c r="H29" s="19" t="s">
        <v>44</v>
      </c>
      <c r="I29" s="19"/>
      <c r="J29" s="19"/>
      <c r="K29" s="18"/>
      <c r="L29" s="18"/>
      <c r="M29" s="18"/>
      <c r="N29" s="18"/>
      <c r="O29" s="18"/>
      <c r="P29" s="25">
        <v>2284</v>
      </c>
      <c r="Q29" s="26"/>
      <c r="R29" s="24"/>
      <c r="S29" s="32"/>
      <c r="T29" s="32"/>
      <c r="U29" s="32"/>
      <c r="V29" s="32"/>
      <c r="W29" s="32"/>
      <c r="X29" s="32"/>
      <c r="Y29" s="32"/>
      <c r="Z29" s="33"/>
      <c r="AA29" s="36"/>
      <c r="AD29" s="9">
        <v>2283892</v>
      </c>
      <c r="AE29" s="225"/>
      <c r="AF29" s="225"/>
    </row>
    <row r="30" spans="1:32" ht="14.65" customHeight="1" x14ac:dyDescent="0.2">
      <c r="A30" s="7" t="s">
        <v>45</v>
      </c>
      <c r="D30" s="24"/>
      <c r="E30" s="19"/>
      <c r="F30" s="19"/>
      <c r="G30" s="19"/>
      <c r="H30" s="19" t="s">
        <v>46</v>
      </c>
      <c r="I30" s="19"/>
      <c r="J30" s="19"/>
      <c r="K30" s="18"/>
      <c r="L30" s="18"/>
      <c r="M30" s="18"/>
      <c r="N30" s="18"/>
      <c r="O30" s="18"/>
      <c r="P30" s="25">
        <v>-2139</v>
      </c>
      <c r="Q30" s="26"/>
      <c r="R30" s="19"/>
      <c r="S30" s="32"/>
      <c r="T30" s="32"/>
      <c r="U30" s="32"/>
      <c r="V30" s="32"/>
      <c r="W30" s="32"/>
      <c r="X30" s="32"/>
      <c r="Y30" s="32"/>
      <c r="Z30" s="33"/>
      <c r="AA30" s="36"/>
      <c r="AD30" s="9">
        <v>-2139239</v>
      </c>
      <c r="AE30" s="225"/>
      <c r="AF30" s="225"/>
    </row>
    <row r="31" spans="1:32" ht="14.65" customHeight="1" x14ac:dyDescent="0.2">
      <c r="A31" s="7" t="s">
        <v>341</v>
      </c>
      <c r="D31" s="24"/>
      <c r="E31" s="19"/>
      <c r="F31" s="19"/>
      <c r="G31" s="19"/>
      <c r="H31" s="19" t="s">
        <v>47</v>
      </c>
      <c r="I31" s="19"/>
      <c r="J31" s="19"/>
      <c r="K31" s="18"/>
      <c r="L31" s="18"/>
      <c r="M31" s="18"/>
      <c r="N31" s="18"/>
      <c r="O31" s="18"/>
      <c r="P31" s="25" t="s">
        <v>11</v>
      </c>
      <c r="Q31" s="26"/>
      <c r="R31" s="19"/>
      <c r="S31" s="19"/>
      <c r="T31" s="19"/>
      <c r="U31" s="19"/>
      <c r="V31" s="19"/>
      <c r="W31" s="19"/>
      <c r="X31" s="19"/>
      <c r="Y31" s="18"/>
      <c r="Z31" s="25"/>
      <c r="AA31" s="35"/>
      <c r="AD31" s="9" t="s">
        <v>11</v>
      </c>
      <c r="AE31" s="225"/>
      <c r="AF31" s="225"/>
    </row>
    <row r="32" spans="1:32" ht="14.65" customHeight="1" x14ac:dyDescent="0.2">
      <c r="A32" s="7" t="s">
        <v>48</v>
      </c>
      <c r="D32" s="24"/>
      <c r="E32" s="19"/>
      <c r="F32" s="19"/>
      <c r="G32" s="19"/>
      <c r="H32" s="19" t="s">
        <v>49</v>
      </c>
      <c r="I32" s="19"/>
      <c r="J32" s="19"/>
      <c r="K32" s="18"/>
      <c r="L32" s="18"/>
      <c r="M32" s="18"/>
      <c r="N32" s="18"/>
      <c r="O32" s="18"/>
      <c r="P32" s="25">
        <v>230406</v>
      </c>
      <c r="Q32" s="26"/>
      <c r="R32" s="19"/>
      <c r="S32" s="18"/>
      <c r="T32" s="19"/>
      <c r="U32" s="19"/>
      <c r="V32" s="19"/>
      <c r="W32" s="19"/>
      <c r="X32" s="19"/>
      <c r="Y32" s="18"/>
      <c r="Z32" s="25"/>
      <c r="AA32" s="35"/>
      <c r="AD32" s="9">
        <v>230406080</v>
      </c>
      <c r="AE32" s="225"/>
      <c r="AF32" s="225"/>
    </row>
    <row r="33" spans="1:32" ht="14.65" customHeight="1" x14ac:dyDescent="0.2">
      <c r="A33" s="7" t="s">
        <v>50</v>
      </c>
      <c r="D33" s="24"/>
      <c r="E33" s="19"/>
      <c r="F33" s="19"/>
      <c r="G33" s="19" t="s">
        <v>51</v>
      </c>
      <c r="H33" s="19"/>
      <c r="I33" s="19"/>
      <c r="J33" s="19"/>
      <c r="K33" s="18"/>
      <c r="L33" s="18"/>
      <c r="M33" s="18"/>
      <c r="N33" s="18"/>
      <c r="O33" s="18"/>
      <c r="P33" s="25">
        <v>261014218</v>
      </c>
      <c r="Q33" s="26" t="s">
        <v>357</v>
      </c>
      <c r="R33" s="17"/>
      <c r="S33" s="18"/>
      <c r="T33" s="18"/>
      <c r="U33" s="18"/>
      <c r="V33" s="18"/>
      <c r="W33" s="18"/>
      <c r="X33" s="18"/>
      <c r="Y33" s="37"/>
      <c r="Z33" s="25"/>
      <c r="AA33" s="35"/>
      <c r="AD33" s="9">
        <f>IF(COUNTIF(AD34:AD45,"-")=COUNTA(AD34:AD45),"-",SUM(AD34:AD45))</f>
        <v>261014218282</v>
      </c>
      <c r="AE33" s="225"/>
      <c r="AF33" s="225"/>
    </row>
    <row r="34" spans="1:32" ht="14.65" customHeight="1" x14ac:dyDescent="0.2">
      <c r="A34" s="7" t="s">
        <v>52</v>
      </c>
      <c r="D34" s="24"/>
      <c r="E34" s="19"/>
      <c r="F34" s="19"/>
      <c r="G34" s="19"/>
      <c r="H34" s="19" t="s">
        <v>10</v>
      </c>
      <c r="I34" s="19"/>
      <c r="J34" s="19"/>
      <c r="K34" s="18"/>
      <c r="L34" s="18"/>
      <c r="M34" s="18"/>
      <c r="N34" s="18"/>
      <c r="O34" s="18"/>
      <c r="P34" s="25">
        <v>15382577</v>
      </c>
      <c r="Q34" s="26"/>
      <c r="R34" s="18"/>
      <c r="S34" s="18"/>
      <c r="T34" s="18"/>
      <c r="U34" s="18"/>
      <c r="V34" s="18"/>
      <c r="W34" s="18"/>
      <c r="X34" s="18"/>
      <c r="Y34" s="18"/>
      <c r="Z34" s="25"/>
      <c r="AA34" s="35"/>
      <c r="AD34" s="9">
        <v>15382576943</v>
      </c>
      <c r="AE34" s="225"/>
      <c r="AF34" s="225"/>
    </row>
    <row r="35" spans="1:32" ht="14.65" customHeight="1" x14ac:dyDescent="0.2">
      <c r="A35" s="7" t="s">
        <v>53</v>
      </c>
      <c r="D35" s="24"/>
      <c r="E35" s="19"/>
      <c r="F35" s="19"/>
      <c r="G35" s="19"/>
      <c r="H35" s="19" t="s">
        <v>13</v>
      </c>
      <c r="I35" s="19"/>
      <c r="J35" s="19"/>
      <c r="K35" s="18"/>
      <c r="L35" s="18"/>
      <c r="M35" s="18"/>
      <c r="N35" s="18"/>
      <c r="O35" s="18"/>
      <c r="P35" s="25" t="s">
        <v>11</v>
      </c>
      <c r="Q35" s="26"/>
      <c r="R35" s="38"/>
      <c r="S35" s="38"/>
      <c r="T35" s="38"/>
      <c r="U35" s="38"/>
      <c r="V35" s="38"/>
      <c r="W35" s="38"/>
      <c r="X35" s="38"/>
      <c r="Y35" s="38"/>
      <c r="Z35" s="21"/>
      <c r="AA35" s="39"/>
      <c r="AD35" s="9" t="s">
        <v>11</v>
      </c>
      <c r="AE35" s="225"/>
      <c r="AF35" s="225"/>
    </row>
    <row r="36" spans="1:32" ht="14.65" customHeight="1" x14ac:dyDescent="0.2">
      <c r="A36" s="7" t="s">
        <v>54</v>
      </c>
      <c r="D36" s="24"/>
      <c r="E36" s="19"/>
      <c r="F36" s="19"/>
      <c r="G36" s="19"/>
      <c r="H36" s="19" t="s">
        <v>19</v>
      </c>
      <c r="I36" s="19"/>
      <c r="J36" s="19"/>
      <c r="K36" s="18"/>
      <c r="L36" s="18"/>
      <c r="M36" s="18"/>
      <c r="N36" s="18"/>
      <c r="O36" s="18"/>
      <c r="P36" s="25">
        <v>1430019</v>
      </c>
      <c r="Q36" s="26"/>
      <c r="R36" s="38"/>
      <c r="S36" s="38"/>
      <c r="T36" s="38"/>
      <c r="U36" s="38"/>
      <c r="V36" s="38"/>
      <c r="W36" s="38"/>
      <c r="X36" s="38"/>
      <c r="Y36" s="38"/>
      <c r="Z36" s="21"/>
      <c r="AA36" s="39"/>
      <c r="AD36" s="9">
        <v>1430019127</v>
      </c>
      <c r="AE36" s="225"/>
      <c r="AF36" s="225"/>
    </row>
    <row r="37" spans="1:32" ht="14.65" customHeight="1" x14ac:dyDescent="0.2">
      <c r="A37" s="7" t="s">
        <v>55</v>
      </c>
      <c r="D37" s="24"/>
      <c r="E37" s="19"/>
      <c r="F37" s="19"/>
      <c r="G37" s="19"/>
      <c r="H37" s="19" t="s">
        <v>21</v>
      </c>
      <c r="I37" s="19"/>
      <c r="J37" s="19"/>
      <c r="K37" s="18"/>
      <c r="L37" s="18"/>
      <c r="M37" s="18"/>
      <c r="N37" s="18"/>
      <c r="O37" s="18"/>
      <c r="P37" s="25">
        <v>-921245</v>
      </c>
      <c r="Q37" s="26"/>
      <c r="R37" s="38"/>
      <c r="S37" s="38"/>
      <c r="T37" s="38"/>
      <c r="U37" s="38"/>
      <c r="V37" s="38"/>
      <c r="W37" s="38"/>
      <c r="X37" s="38"/>
      <c r="Y37" s="38"/>
      <c r="Z37" s="21"/>
      <c r="AA37" s="39"/>
      <c r="AD37" s="9">
        <v>-921244633</v>
      </c>
      <c r="AE37" s="225"/>
      <c r="AF37" s="225"/>
    </row>
    <row r="38" spans="1:32" ht="14.65" customHeight="1" x14ac:dyDescent="0.2">
      <c r="A38" s="7" t="s">
        <v>56</v>
      </c>
      <c r="D38" s="24"/>
      <c r="E38" s="19"/>
      <c r="F38" s="19"/>
      <c r="G38" s="19"/>
      <c r="H38" s="19" t="s">
        <v>22</v>
      </c>
      <c r="I38" s="19"/>
      <c r="J38" s="19"/>
      <c r="K38" s="18"/>
      <c r="L38" s="18"/>
      <c r="M38" s="18"/>
      <c r="N38" s="18"/>
      <c r="O38" s="18"/>
      <c r="P38" s="25" t="s">
        <v>11</v>
      </c>
      <c r="Q38" s="26"/>
      <c r="R38" s="38"/>
      <c r="S38" s="38"/>
      <c r="T38" s="38"/>
      <c r="U38" s="38"/>
      <c r="V38" s="38"/>
      <c r="W38" s="38"/>
      <c r="X38" s="38"/>
      <c r="Y38" s="38"/>
      <c r="Z38" s="21"/>
      <c r="AA38" s="39"/>
      <c r="AD38" s="9" t="s">
        <v>11</v>
      </c>
      <c r="AE38" s="225"/>
      <c r="AF38" s="225"/>
    </row>
    <row r="39" spans="1:32" ht="14.65" customHeight="1" x14ac:dyDescent="0.2">
      <c r="A39" s="7" t="s">
        <v>57</v>
      </c>
      <c r="D39" s="24"/>
      <c r="E39" s="19"/>
      <c r="F39" s="19"/>
      <c r="G39" s="19"/>
      <c r="H39" s="19" t="s">
        <v>24</v>
      </c>
      <c r="I39" s="19"/>
      <c r="J39" s="19"/>
      <c r="K39" s="18"/>
      <c r="L39" s="18"/>
      <c r="M39" s="18"/>
      <c r="N39" s="18"/>
      <c r="O39" s="18"/>
      <c r="P39" s="25">
        <v>467714751</v>
      </c>
      <c r="Q39" s="26"/>
      <c r="R39" s="38"/>
      <c r="S39" s="38"/>
      <c r="T39" s="38"/>
      <c r="U39" s="38"/>
      <c r="V39" s="38"/>
      <c r="W39" s="38"/>
      <c r="X39" s="38"/>
      <c r="Y39" s="38"/>
      <c r="Z39" s="21"/>
      <c r="AA39" s="39"/>
      <c r="AD39" s="9">
        <v>467714751401</v>
      </c>
      <c r="AE39" s="225"/>
      <c r="AF39" s="225"/>
    </row>
    <row r="40" spans="1:32" ht="14.65" customHeight="1" x14ac:dyDescent="0.2">
      <c r="A40" s="7" t="s">
        <v>58</v>
      </c>
      <c r="D40" s="24"/>
      <c r="E40" s="19"/>
      <c r="F40" s="19"/>
      <c r="G40" s="19"/>
      <c r="H40" s="19" t="s">
        <v>26</v>
      </c>
      <c r="I40" s="19"/>
      <c r="J40" s="19"/>
      <c r="K40" s="18"/>
      <c r="L40" s="18"/>
      <c r="M40" s="18"/>
      <c r="N40" s="18"/>
      <c r="O40" s="18"/>
      <c r="P40" s="25">
        <v>-227117906</v>
      </c>
      <c r="Q40" s="26"/>
      <c r="R40" s="38"/>
      <c r="S40" s="38"/>
      <c r="T40" s="38"/>
      <c r="U40" s="38"/>
      <c r="V40" s="38"/>
      <c r="W40" s="38"/>
      <c r="X40" s="38"/>
      <c r="Y40" s="38"/>
      <c r="Z40" s="21"/>
      <c r="AA40" s="39"/>
      <c r="AD40" s="9">
        <v>-227117905507</v>
      </c>
      <c r="AE40" s="225"/>
      <c r="AF40" s="225"/>
    </row>
    <row r="41" spans="1:32" ht="14.65" customHeight="1" x14ac:dyDescent="0.2">
      <c r="A41" s="7" t="s">
        <v>59</v>
      </c>
      <c r="D41" s="24"/>
      <c r="E41" s="19"/>
      <c r="F41" s="19"/>
      <c r="G41" s="19"/>
      <c r="H41" s="19" t="s">
        <v>27</v>
      </c>
      <c r="I41" s="19"/>
      <c r="J41" s="19"/>
      <c r="K41" s="18"/>
      <c r="L41" s="18"/>
      <c r="M41" s="18"/>
      <c r="N41" s="18"/>
      <c r="O41" s="18"/>
      <c r="P41" s="25" t="s">
        <v>11</v>
      </c>
      <c r="Q41" s="26"/>
      <c r="R41" s="38"/>
      <c r="S41" s="38"/>
      <c r="T41" s="38"/>
      <c r="U41" s="38"/>
      <c r="V41" s="38"/>
      <c r="W41" s="38"/>
      <c r="X41" s="38"/>
      <c r="Y41" s="38"/>
      <c r="Z41" s="21"/>
      <c r="AA41" s="39"/>
      <c r="AD41" s="9" t="s">
        <v>11</v>
      </c>
      <c r="AE41" s="225"/>
      <c r="AF41" s="225"/>
    </row>
    <row r="42" spans="1:32" ht="14.65" customHeight="1" x14ac:dyDescent="0.2">
      <c r="A42" s="7" t="s">
        <v>60</v>
      </c>
      <c r="D42" s="24"/>
      <c r="E42" s="19"/>
      <c r="F42" s="19"/>
      <c r="G42" s="19"/>
      <c r="H42" s="19" t="s">
        <v>44</v>
      </c>
      <c r="I42" s="19"/>
      <c r="J42" s="19"/>
      <c r="K42" s="18"/>
      <c r="L42" s="18"/>
      <c r="M42" s="18"/>
      <c r="N42" s="18"/>
      <c r="O42" s="18"/>
      <c r="P42" s="25" t="s">
        <v>11</v>
      </c>
      <c r="Q42" s="26"/>
      <c r="R42" s="38"/>
      <c r="S42" s="38"/>
      <c r="T42" s="38"/>
      <c r="U42" s="38"/>
      <c r="V42" s="38"/>
      <c r="W42" s="38"/>
      <c r="X42" s="38"/>
      <c r="Y42" s="38"/>
      <c r="Z42" s="21"/>
      <c r="AA42" s="39"/>
      <c r="AD42" s="9" t="s">
        <v>11</v>
      </c>
      <c r="AE42" s="225"/>
      <c r="AF42" s="225"/>
    </row>
    <row r="43" spans="1:32" ht="14.65" customHeight="1" x14ac:dyDescent="0.2">
      <c r="A43" s="7" t="s">
        <v>61</v>
      </c>
      <c r="D43" s="24"/>
      <c r="E43" s="19"/>
      <c r="F43" s="19"/>
      <c r="G43" s="19"/>
      <c r="H43" s="19" t="s">
        <v>46</v>
      </c>
      <c r="I43" s="19"/>
      <c r="J43" s="19"/>
      <c r="K43" s="18"/>
      <c r="L43" s="18"/>
      <c r="M43" s="18"/>
      <c r="N43" s="18"/>
      <c r="O43" s="18"/>
      <c r="P43" s="25" t="s">
        <v>11</v>
      </c>
      <c r="Q43" s="26"/>
      <c r="R43" s="38"/>
      <c r="S43" s="38"/>
      <c r="T43" s="38"/>
      <c r="U43" s="38"/>
      <c r="V43" s="38"/>
      <c r="W43" s="38"/>
      <c r="X43" s="38"/>
      <c r="Y43" s="38"/>
      <c r="Z43" s="21"/>
      <c r="AA43" s="39"/>
      <c r="AD43" s="9" t="s">
        <v>11</v>
      </c>
      <c r="AE43" s="225"/>
      <c r="AF43" s="225"/>
    </row>
    <row r="44" spans="1:32" ht="14.65" customHeight="1" x14ac:dyDescent="0.2">
      <c r="A44" s="7" t="s">
        <v>62</v>
      </c>
      <c r="D44" s="24"/>
      <c r="E44" s="19"/>
      <c r="F44" s="19"/>
      <c r="G44" s="19"/>
      <c r="H44" s="19" t="s">
        <v>47</v>
      </c>
      <c r="I44" s="19"/>
      <c r="J44" s="19"/>
      <c r="K44" s="18"/>
      <c r="L44" s="18"/>
      <c r="M44" s="18"/>
      <c r="N44" s="18"/>
      <c r="O44" s="18"/>
      <c r="P44" s="25" t="s">
        <v>11</v>
      </c>
      <c r="Q44" s="26"/>
      <c r="R44" s="38"/>
      <c r="S44" s="38"/>
      <c r="T44" s="38"/>
      <c r="U44" s="38"/>
      <c r="V44" s="38"/>
      <c r="W44" s="38"/>
      <c r="X44" s="38"/>
      <c r="Y44" s="38"/>
      <c r="Z44" s="21"/>
      <c r="AA44" s="39"/>
      <c r="AD44" s="9" t="s">
        <v>11</v>
      </c>
      <c r="AE44" s="225"/>
      <c r="AF44" s="225"/>
    </row>
    <row r="45" spans="1:32" ht="14.65" customHeight="1" x14ac:dyDescent="0.2">
      <c r="A45" s="7" t="s">
        <v>63</v>
      </c>
      <c r="D45" s="24"/>
      <c r="E45" s="19"/>
      <c r="F45" s="19"/>
      <c r="G45" s="19"/>
      <c r="H45" s="19" t="s">
        <v>49</v>
      </c>
      <c r="I45" s="19"/>
      <c r="J45" s="19"/>
      <c r="K45" s="18"/>
      <c r="L45" s="18"/>
      <c r="M45" s="18"/>
      <c r="N45" s="18"/>
      <c r="O45" s="18"/>
      <c r="P45" s="25">
        <v>4526021</v>
      </c>
      <c r="Q45" s="26"/>
      <c r="R45" s="38"/>
      <c r="S45" s="38"/>
      <c r="T45" s="38"/>
      <c r="U45" s="38"/>
      <c r="V45" s="38"/>
      <c r="W45" s="38"/>
      <c r="X45" s="38"/>
      <c r="Y45" s="38"/>
      <c r="Z45" s="21"/>
      <c r="AA45" s="39"/>
      <c r="AD45" s="9">
        <v>4526020951</v>
      </c>
      <c r="AE45" s="225"/>
      <c r="AF45" s="225"/>
    </row>
    <row r="46" spans="1:32" ht="14.65" customHeight="1" x14ac:dyDescent="0.2">
      <c r="A46" s="7" t="s">
        <v>64</v>
      </c>
      <c r="D46" s="24"/>
      <c r="E46" s="19"/>
      <c r="F46" s="19"/>
      <c r="G46" s="19" t="s">
        <v>65</v>
      </c>
      <c r="H46" s="28"/>
      <c r="I46" s="28"/>
      <c r="J46" s="28"/>
      <c r="K46" s="29"/>
      <c r="L46" s="29"/>
      <c r="M46" s="29"/>
      <c r="N46" s="29"/>
      <c r="O46" s="29"/>
      <c r="P46" s="25">
        <v>17761553</v>
      </c>
      <c r="Q46" s="26"/>
      <c r="R46" s="38"/>
      <c r="S46" s="38"/>
      <c r="T46" s="38"/>
      <c r="U46" s="38"/>
      <c r="V46" s="38"/>
      <c r="W46" s="38"/>
      <c r="X46" s="38"/>
      <c r="Y46" s="38"/>
      <c r="Z46" s="21"/>
      <c r="AA46" s="39"/>
      <c r="AD46" s="9">
        <v>17761553298</v>
      </c>
      <c r="AE46" s="225"/>
      <c r="AF46" s="225"/>
    </row>
    <row r="47" spans="1:32" ht="14.65" customHeight="1" x14ac:dyDescent="0.2">
      <c r="A47" s="7" t="s">
        <v>66</v>
      </c>
      <c r="D47" s="24"/>
      <c r="E47" s="19"/>
      <c r="F47" s="19"/>
      <c r="G47" s="19" t="s">
        <v>67</v>
      </c>
      <c r="H47" s="28"/>
      <c r="I47" s="28"/>
      <c r="J47" s="28"/>
      <c r="K47" s="29"/>
      <c r="L47" s="29"/>
      <c r="M47" s="29"/>
      <c r="N47" s="29"/>
      <c r="O47" s="29"/>
      <c r="P47" s="25">
        <v>-13389821</v>
      </c>
      <c r="Q47" s="26"/>
      <c r="R47" s="38"/>
      <c r="S47" s="38"/>
      <c r="T47" s="38"/>
      <c r="U47" s="38"/>
      <c r="V47" s="38"/>
      <c r="W47" s="38"/>
      <c r="X47" s="38"/>
      <c r="Y47" s="38"/>
      <c r="Z47" s="21"/>
      <c r="AA47" s="39"/>
      <c r="AD47" s="9">
        <v>-13389821264</v>
      </c>
      <c r="AE47" s="225"/>
      <c r="AF47" s="225"/>
    </row>
    <row r="48" spans="1:32" ht="14.65" customHeight="1" x14ac:dyDescent="0.2">
      <c r="A48" s="7">
        <v>1305000</v>
      </c>
      <c r="D48" s="24"/>
      <c r="E48" s="19"/>
      <c r="F48" s="19"/>
      <c r="G48" s="19" t="s">
        <v>68</v>
      </c>
      <c r="H48" s="28"/>
      <c r="I48" s="28"/>
      <c r="J48" s="28"/>
      <c r="K48" s="29"/>
      <c r="L48" s="29"/>
      <c r="M48" s="29"/>
      <c r="N48" s="29"/>
      <c r="O48" s="29"/>
      <c r="P48" s="25" t="s">
        <v>11</v>
      </c>
      <c r="Q48" s="26"/>
      <c r="R48" s="38"/>
      <c r="S48" s="38"/>
      <c r="T48" s="38"/>
      <c r="U48" s="38"/>
      <c r="V48" s="38"/>
      <c r="W48" s="38"/>
      <c r="X48" s="38"/>
      <c r="Y48" s="38"/>
      <c r="Z48" s="21"/>
      <c r="AA48" s="39"/>
      <c r="AD48" s="9" t="s">
        <v>11</v>
      </c>
      <c r="AE48" s="225"/>
      <c r="AF48" s="225"/>
    </row>
    <row r="49" spans="1:32" ht="14.65" customHeight="1" x14ac:dyDescent="0.2">
      <c r="A49" s="7" t="s">
        <v>69</v>
      </c>
      <c r="D49" s="24"/>
      <c r="E49" s="19"/>
      <c r="F49" s="19" t="s">
        <v>70</v>
      </c>
      <c r="G49" s="19"/>
      <c r="H49" s="28"/>
      <c r="I49" s="28"/>
      <c r="J49" s="28"/>
      <c r="K49" s="29"/>
      <c r="L49" s="29"/>
      <c r="M49" s="29"/>
      <c r="N49" s="29"/>
      <c r="O49" s="29"/>
      <c r="P49" s="25">
        <v>353795</v>
      </c>
      <c r="Q49" s="26"/>
      <c r="R49" s="38"/>
      <c r="S49" s="38"/>
      <c r="T49" s="38"/>
      <c r="U49" s="38"/>
      <c r="V49" s="38"/>
      <c r="W49" s="38"/>
      <c r="X49" s="38"/>
      <c r="Y49" s="38"/>
      <c r="Z49" s="21"/>
      <c r="AA49" s="39"/>
      <c r="AD49" s="9">
        <f>IF(COUNTIF(AD50:AD51,"-")=COUNTA(AD50:AD51),"-",SUM(AD50:AD51))</f>
        <v>353795417</v>
      </c>
      <c r="AE49" s="225"/>
      <c r="AF49" s="225"/>
    </row>
    <row r="50" spans="1:32" ht="14.65" customHeight="1" x14ac:dyDescent="0.2">
      <c r="A50" s="7" t="s">
        <v>71</v>
      </c>
      <c r="D50" s="24"/>
      <c r="E50" s="19"/>
      <c r="F50" s="19"/>
      <c r="G50" s="19" t="s">
        <v>72</v>
      </c>
      <c r="H50" s="19"/>
      <c r="I50" s="19"/>
      <c r="J50" s="19"/>
      <c r="K50" s="18"/>
      <c r="L50" s="18"/>
      <c r="M50" s="18"/>
      <c r="N50" s="18"/>
      <c r="O50" s="18"/>
      <c r="P50" s="25">
        <v>351276</v>
      </c>
      <c r="Q50" s="26"/>
      <c r="R50" s="38"/>
      <c r="S50" s="38"/>
      <c r="T50" s="38"/>
      <c r="U50" s="38"/>
      <c r="V50" s="38"/>
      <c r="W50" s="38"/>
      <c r="X50" s="38"/>
      <c r="Y50" s="38"/>
      <c r="Z50" s="21"/>
      <c r="AA50" s="39"/>
      <c r="AD50" s="9">
        <v>351275935</v>
      </c>
      <c r="AE50" s="225"/>
      <c r="AF50" s="225"/>
    </row>
    <row r="51" spans="1:32" ht="14.65" customHeight="1" x14ac:dyDescent="0.2">
      <c r="A51" s="7" t="s">
        <v>73</v>
      </c>
      <c r="D51" s="24"/>
      <c r="E51" s="19"/>
      <c r="F51" s="19"/>
      <c r="G51" s="19" t="s">
        <v>44</v>
      </c>
      <c r="H51" s="19"/>
      <c r="I51" s="19"/>
      <c r="J51" s="19"/>
      <c r="K51" s="18"/>
      <c r="L51" s="18"/>
      <c r="M51" s="18"/>
      <c r="N51" s="18"/>
      <c r="O51" s="18"/>
      <c r="P51" s="25">
        <v>2519</v>
      </c>
      <c r="Q51" s="26"/>
      <c r="R51" s="38"/>
      <c r="S51" s="38"/>
      <c r="T51" s="38"/>
      <c r="U51" s="38"/>
      <c r="V51" s="38"/>
      <c r="W51" s="38"/>
      <c r="X51" s="38"/>
      <c r="Y51" s="38"/>
      <c r="Z51" s="21"/>
      <c r="AA51" s="39"/>
      <c r="AD51" s="9">
        <v>2519482</v>
      </c>
      <c r="AE51" s="225"/>
      <c r="AF51" s="225"/>
    </row>
    <row r="52" spans="1:32" ht="14.65" customHeight="1" x14ac:dyDescent="0.2">
      <c r="A52" s="7" t="s">
        <v>74</v>
      </c>
      <c r="D52" s="24"/>
      <c r="E52" s="19"/>
      <c r="F52" s="19" t="s">
        <v>75</v>
      </c>
      <c r="G52" s="19"/>
      <c r="H52" s="19"/>
      <c r="I52" s="19"/>
      <c r="J52" s="19"/>
      <c r="K52" s="19"/>
      <c r="L52" s="18"/>
      <c r="M52" s="18"/>
      <c r="N52" s="18"/>
      <c r="O52" s="18"/>
      <c r="P52" s="25">
        <v>24285297</v>
      </c>
      <c r="Q52" s="26"/>
      <c r="R52" s="38"/>
      <c r="S52" s="38"/>
      <c r="T52" s="38"/>
      <c r="U52" s="38"/>
      <c r="V52" s="38"/>
      <c r="W52" s="38"/>
      <c r="X52" s="38"/>
      <c r="Y52" s="38"/>
      <c r="Z52" s="21"/>
      <c r="AA52" s="39"/>
      <c r="AD52" s="9">
        <f>IF(COUNTIF(AD53:AD64,"-")=COUNTA(AD53:AD64),"-",SUM(AD53,AD57:AD60,AD63:AD64))</f>
        <v>24285297078</v>
      </c>
      <c r="AE52" s="225"/>
      <c r="AF52" s="225"/>
    </row>
    <row r="53" spans="1:32" ht="14.65" customHeight="1" x14ac:dyDescent="0.2">
      <c r="A53" s="7" t="s">
        <v>76</v>
      </c>
      <c r="D53" s="24"/>
      <c r="E53" s="19"/>
      <c r="F53" s="19"/>
      <c r="G53" s="19" t="s">
        <v>77</v>
      </c>
      <c r="H53" s="19"/>
      <c r="I53" s="19"/>
      <c r="J53" s="19"/>
      <c r="K53" s="19"/>
      <c r="L53" s="18"/>
      <c r="M53" s="18"/>
      <c r="N53" s="18"/>
      <c r="O53" s="18"/>
      <c r="P53" s="25">
        <v>5804783</v>
      </c>
      <c r="Q53" s="26"/>
      <c r="R53" s="38"/>
      <c r="S53" s="38"/>
      <c r="T53" s="38"/>
      <c r="U53" s="38"/>
      <c r="V53" s="38"/>
      <c r="W53" s="38"/>
      <c r="X53" s="38"/>
      <c r="Y53" s="38"/>
      <c r="Z53" s="21"/>
      <c r="AA53" s="39"/>
      <c r="AD53" s="9">
        <f>IF(COUNTIF(AD54:AD56,"-")=COUNTA(AD54:AD56),"-",SUM(AD54:AD56))</f>
        <v>5804783188</v>
      </c>
      <c r="AE53" s="225"/>
      <c r="AF53" s="225"/>
    </row>
    <row r="54" spans="1:32" ht="14.65" customHeight="1" x14ac:dyDescent="0.2">
      <c r="A54" s="7" t="s">
        <v>78</v>
      </c>
      <c r="D54" s="24"/>
      <c r="E54" s="19"/>
      <c r="F54" s="19"/>
      <c r="G54" s="19"/>
      <c r="H54" s="19" t="s">
        <v>79</v>
      </c>
      <c r="I54" s="19"/>
      <c r="J54" s="19"/>
      <c r="K54" s="19"/>
      <c r="L54" s="18"/>
      <c r="M54" s="18"/>
      <c r="N54" s="18"/>
      <c r="O54" s="18"/>
      <c r="P54" s="25">
        <v>302539</v>
      </c>
      <c r="Q54" s="26"/>
      <c r="R54" s="38"/>
      <c r="S54" s="38"/>
      <c r="T54" s="38"/>
      <c r="U54" s="38"/>
      <c r="V54" s="38"/>
      <c r="W54" s="38"/>
      <c r="X54" s="38"/>
      <c r="Y54" s="38"/>
      <c r="Z54" s="21"/>
      <c r="AA54" s="39"/>
      <c r="AD54" s="9">
        <v>302539348</v>
      </c>
      <c r="AE54" s="225"/>
      <c r="AF54" s="225"/>
    </row>
    <row r="55" spans="1:32" ht="14.65" customHeight="1" x14ac:dyDescent="0.2">
      <c r="A55" s="7" t="s">
        <v>80</v>
      </c>
      <c r="D55" s="24"/>
      <c r="E55" s="19"/>
      <c r="F55" s="19"/>
      <c r="G55" s="19"/>
      <c r="H55" s="19" t="s">
        <v>81</v>
      </c>
      <c r="I55" s="19"/>
      <c r="J55" s="19"/>
      <c r="K55" s="19"/>
      <c r="L55" s="18"/>
      <c r="M55" s="18"/>
      <c r="N55" s="18"/>
      <c r="O55" s="18"/>
      <c r="P55" s="25">
        <v>5502244</v>
      </c>
      <c r="Q55" s="26"/>
      <c r="R55" s="38"/>
      <c r="S55" s="38"/>
      <c r="T55" s="38"/>
      <c r="U55" s="38"/>
      <c r="V55" s="38"/>
      <c r="W55" s="38"/>
      <c r="X55" s="38"/>
      <c r="Y55" s="38"/>
      <c r="Z55" s="21"/>
      <c r="AA55" s="39"/>
      <c r="AD55" s="9">
        <v>5502243840</v>
      </c>
      <c r="AE55" s="225"/>
      <c r="AF55" s="225"/>
    </row>
    <row r="56" spans="1:32" ht="14.65" customHeight="1" x14ac:dyDescent="0.2">
      <c r="A56" s="7" t="s">
        <v>82</v>
      </c>
      <c r="D56" s="24"/>
      <c r="E56" s="19"/>
      <c r="F56" s="19"/>
      <c r="G56" s="19"/>
      <c r="H56" s="19" t="s">
        <v>44</v>
      </c>
      <c r="I56" s="19"/>
      <c r="J56" s="19"/>
      <c r="K56" s="19"/>
      <c r="L56" s="18"/>
      <c r="M56" s="18"/>
      <c r="N56" s="18"/>
      <c r="O56" s="18"/>
      <c r="P56" s="25" t="s">
        <v>11</v>
      </c>
      <c r="Q56" s="26"/>
      <c r="R56" s="38"/>
      <c r="S56" s="38"/>
      <c r="T56" s="38"/>
      <c r="U56" s="38"/>
      <c r="V56" s="38"/>
      <c r="W56" s="38"/>
      <c r="X56" s="38"/>
      <c r="Y56" s="38"/>
      <c r="Z56" s="21"/>
      <c r="AA56" s="39"/>
      <c r="AD56" s="9" t="s">
        <v>11</v>
      </c>
      <c r="AE56" s="225"/>
      <c r="AF56" s="225"/>
    </row>
    <row r="57" spans="1:32" ht="14.65" customHeight="1" x14ac:dyDescent="0.2">
      <c r="A57" s="7" t="s">
        <v>83</v>
      </c>
      <c r="D57" s="24"/>
      <c r="E57" s="19"/>
      <c r="F57" s="19"/>
      <c r="G57" s="19" t="s">
        <v>84</v>
      </c>
      <c r="H57" s="19"/>
      <c r="I57" s="19"/>
      <c r="J57" s="19"/>
      <c r="K57" s="19"/>
      <c r="L57" s="18"/>
      <c r="M57" s="18"/>
      <c r="N57" s="18"/>
      <c r="O57" s="18"/>
      <c r="P57" s="25" t="s">
        <v>11</v>
      </c>
      <c r="Q57" s="26"/>
      <c r="R57" s="38"/>
      <c r="S57" s="38"/>
      <c r="T57" s="38"/>
      <c r="U57" s="38"/>
      <c r="V57" s="38"/>
      <c r="W57" s="38"/>
      <c r="X57" s="38"/>
      <c r="Y57" s="38"/>
      <c r="Z57" s="21"/>
      <c r="AA57" s="39"/>
      <c r="AD57" s="9" t="s">
        <v>11</v>
      </c>
      <c r="AE57" s="225"/>
      <c r="AF57" s="225"/>
    </row>
    <row r="58" spans="1:32" ht="14.65" customHeight="1" x14ac:dyDescent="0.2">
      <c r="A58" s="7" t="s">
        <v>85</v>
      </c>
      <c r="D58" s="24"/>
      <c r="E58" s="19"/>
      <c r="F58" s="19"/>
      <c r="G58" s="19" t="s">
        <v>86</v>
      </c>
      <c r="H58" s="19"/>
      <c r="I58" s="19"/>
      <c r="J58" s="19"/>
      <c r="K58" s="18"/>
      <c r="L58" s="18"/>
      <c r="M58" s="18"/>
      <c r="N58" s="18"/>
      <c r="O58" s="18"/>
      <c r="P58" s="25">
        <v>1162317</v>
      </c>
      <c r="Q58" s="26"/>
      <c r="R58" s="38"/>
      <c r="S58" s="38"/>
      <c r="T58" s="38"/>
      <c r="U58" s="38"/>
      <c r="V58" s="38"/>
      <c r="W58" s="38"/>
      <c r="X58" s="38"/>
      <c r="Y58" s="38"/>
      <c r="Z58" s="21"/>
      <c r="AA58" s="39"/>
      <c r="AD58" s="9">
        <v>1162316561</v>
      </c>
      <c r="AE58" s="225"/>
      <c r="AF58" s="225"/>
    </row>
    <row r="59" spans="1:32" ht="14.65" customHeight="1" x14ac:dyDescent="0.2">
      <c r="A59" s="7" t="s">
        <v>87</v>
      </c>
      <c r="D59" s="24"/>
      <c r="E59" s="19"/>
      <c r="F59" s="19"/>
      <c r="G59" s="19" t="s">
        <v>88</v>
      </c>
      <c r="H59" s="19"/>
      <c r="I59" s="19"/>
      <c r="J59" s="19"/>
      <c r="K59" s="18"/>
      <c r="L59" s="18"/>
      <c r="M59" s="18"/>
      <c r="N59" s="18"/>
      <c r="O59" s="18"/>
      <c r="P59" s="25">
        <v>215678</v>
      </c>
      <c r="Q59" s="26"/>
      <c r="R59" s="38"/>
      <c r="S59" s="38"/>
      <c r="T59" s="38"/>
      <c r="U59" s="38"/>
      <c r="V59" s="38"/>
      <c r="W59" s="38"/>
      <c r="X59" s="38"/>
      <c r="Y59" s="38"/>
      <c r="Z59" s="21"/>
      <c r="AA59" s="39"/>
      <c r="AD59" s="9">
        <v>215678000</v>
      </c>
      <c r="AE59" s="225"/>
      <c r="AF59" s="225"/>
    </row>
    <row r="60" spans="1:32" ht="14.65" customHeight="1" x14ac:dyDescent="0.2">
      <c r="A60" s="7" t="s">
        <v>89</v>
      </c>
      <c r="D60" s="24"/>
      <c r="E60" s="19"/>
      <c r="F60" s="19"/>
      <c r="G60" s="19" t="s">
        <v>90</v>
      </c>
      <c r="H60" s="19"/>
      <c r="I60" s="19"/>
      <c r="J60" s="19"/>
      <c r="K60" s="18"/>
      <c r="L60" s="18"/>
      <c r="M60" s="18"/>
      <c r="N60" s="18"/>
      <c r="O60" s="18"/>
      <c r="P60" s="25">
        <v>17157426</v>
      </c>
      <c r="Q60" s="26"/>
      <c r="R60" s="38"/>
      <c r="S60" s="38"/>
      <c r="T60" s="38"/>
      <c r="U60" s="38"/>
      <c r="V60" s="38"/>
      <c r="W60" s="38"/>
      <c r="X60" s="38"/>
      <c r="Y60" s="38"/>
      <c r="Z60" s="21"/>
      <c r="AA60" s="39"/>
      <c r="AD60" s="9">
        <f>IF(COUNTIF(AD61:AD62,"-")=COUNTA(AD61:AD62),"-",SUM(AD61:AD62))</f>
        <v>17157426165</v>
      </c>
      <c r="AE60" s="225"/>
      <c r="AF60" s="225"/>
    </row>
    <row r="61" spans="1:32" ht="14.65" customHeight="1" x14ac:dyDescent="0.2">
      <c r="A61" s="7" t="s">
        <v>91</v>
      </c>
      <c r="D61" s="24"/>
      <c r="E61" s="19"/>
      <c r="F61" s="19"/>
      <c r="G61" s="19"/>
      <c r="H61" s="19" t="s">
        <v>92</v>
      </c>
      <c r="I61" s="19"/>
      <c r="J61" s="19"/>
      <c r="K61" s="18"/>
      <c r="L61" s="18"/>
      <c r="M61" s="18"/>
      <c r="N61" s="18"/>
      <c r="O61" s="18"/>
      <c r="P61" s="25">
        <v>2421747</v>
      </c>
      <c r="Q61" s="26"/>
      <c r="R61" s="38"/>
      <c r="S61" s="38"/>
      <c r="T61" s="38"/>
      <c r="U61" s="38"/>
      <c r="V61" s="38"/>
      <c r="W61" s="38"/>
      <c r="X61" s="38"/>
      <c r="Y61" s="38"/>
      <c r="Z61" s="21"/>
      <c r="AA61" s="39"/>
      <c r="AD61" s="9">
        <v>2421747349</v>
      </c>
      <c r="AE61" s="225"/>
      <c r="AF61" s="225"/>
    </row>
    <row r="62" spans="1:32" ht="14.65" customHeight="1" x14ac:dyDescent="0.2">
      <c r="A62" s="7" t="s">
        <v>93</v>
      </c>
      <c r="D62" s="24"/>
      <c r="E62" s="18"/>
      <c r="F62" s="19"/>
      <c r="G62" s="19"/>
      <c r="H62" s="19" t="s">
        <v>44</v>
      </c>
      <c r="I62" s="19"/>
      <c r="J62" s="19"/>
      <c r="K62" s="18"/>
      <c r="L62" s="18"/>
      <c r="M62" s="18"/>
      <c r="N62" s="18"/>
      <c r="O62" s="18"/>
      <c r="P62" s="25">
        <v>14735679</v>
      </c>
      <c r="Q62" s="26"/>
      <c r="R62" s="38"/>
      <c r="S62" s="38"/>
      <c r="T62" s="38"/>
      <c r="U62" s="38"/>
      <c r="V62" s="38"/>
      <c r="W62" s="38"/>
      <c r="X62" s="38"/>
      <c r="Y62" s="38"/>
      <c r="Z62" s="21"/>
      <c r="AA62" s="39"/>
      <c r="AD62" s="9">
        <v>14735678816</v>
      </c>
      <c r="AE62" s="225"/>
      <c r="AF62" s="225"/>
    </row>
    <row r="63" spans="1:32" ht="14.65" customHeight="1" x14ac:dyDescent="0.2">
      <c r="A63" s="7" t="s">
        <v>94</v>
      </c>
      <c r="D63" s="24"/>
      <c r="E63" s="18"/>
      <c r="F63" s="19"/>
      <c r="G63" s="19" t="s">
        <v>44</v>
      </c>
      <c r="H63" s="19"/>
      <c r="I63" s="19"/>
      <c r="J63" s="19"/>
      <c r="K63" s="18"/>
      <c r="L63" s="18"/>
      <c r="M63" s="18"/>
      <c r="N63" s="18"/>
      <c r="O63" s="18"/>
      <c r="P63" s="25" t="s">
        <v>11</v>
      </c>
      <c r="Q63" s="26"/>
      <c r="R63" s="38"/>
      <c r="S63" s="38"/>
      <c r="T63" s="38"/>
      <c r="U63" s="38"/>
      <c r="V63" s="38"/>
      <c r="W63" s="38"/>
      <c r="X63" s="38"/>
      <c r="Y63" s="38"/>
      <c r="Z63" s="21"/>
      <c r="AA63" s="39"/>
      <c r="AD63" s="9" t="s">
        <v>11</v>
      </c>
      <c r="AE63" s="225"/>
      <c r="AF63" s="225"/>
    </row>
    <row r="64" spans="1:32" ht="14.65" customHeight="1" x14ac:dyDescent="0.2">
      <c r="A64" s="7" t="s">
        <v>95</v>
      </c>
      <c r="D64" s="24"/>
      <c r="E64" s="18"/>
      <c r="F64" s="19"/>
      <c r="G64" s="19" t="s">
        <v>96</v>
      </c>
      <c r="H64" s="19"/>
      <c r="I64" s="19"/>
      <c r="J64" s="19"/>
      <c r="K64" s="18"/>
      <c r="L64" s="18"/>
      <c r="M64" s="18"/>
      <c r="N64" s="18"/>
      <c r="O64" s="18"/>
      <c r="P64" s="25">
        <v>-54907</v>
      </c>
      <c r="Q64" s="26"/>
      <c r="R64" s="38"/>
      <c r="S64" s="38"/>
      <c r="T64" s="38"/>
      <c r="U64" s="38"/>
      <c r="V64" s="38"/>
      <c r="W64" s="38"/>
      <c r="X64" s="38"/>
      <c r="Y64" s="38"/>
      <c r="Z64" s="21"/>
      <c r="AA64" s="39"/>
      <c r="AD64" s="9">
        <v>-54906836</v>
      </c>
      <c r="AE64" s="225"/>
      <c r="AF64" s="225"/>
    </row>
    <row r="65" spans="1:32" ht="14.65" customHeight="1" x14ac:dyDescent="0.2">
      <c r="A65" s="7" t="s">
        <v>97</v>
      </c>
      <c r="D65" s="24"/>
      <c r="E65" s="18" t="s">
        <v>98</v>
      </c>
      <c r="F65" s="19"/>
      <c r="G65" s="20"/>
      <c r="H65" s="20"/>
      <c r="I65" s="20"/>
      <c r="J65" s="18"/>
      <c r="K65" s="18"/>
      <c r="L65" s="18"/>
      <c r="M65" s="18"/>
      <c r="N65" s="18"/>
      <c r="O65" s="18"/>
      <c r="P65" s="25">
        <v>19200759</v>
      </c>
      <c r="Q65" s="26" t="s">
        <v>357</v>
      </c>
      <c r="R65" s="38"/>
      <c r="S65" s="38"/>
      <c r="T65" s="38"/>
      <c r="U65" s="38"/>
      <c r="V65" s="38"/>
      <c r="W65" s="38"/>
      <c r="X65" s="38"/>
      <c r="Y65" s="38"/>
      <c r="Z65" s="21"/>
      <c r="AA65" s="39"/>
      <c r="AD65" s="9">
        <f>IF(COUNTIF(AD66:AD74,"-")=COUNTA(AD66:AD74),"-",SUM(AD66:AD69,AD72:AD74))</f>
        <v>19200759283</v>
      </c>
      <c r="AE65" s="225"/>
      <c r="AF65" s="225"/>
    </row>
    <row r="66" spans="1:32" ht="14.65" customHeight="1" x14ac:dyDescent="0.2">
      <c r="A66" s="7" t="s">
        <v>99</v>
      </c>
      <c r="D66" s="24"/>
      <c r="E66" s="18"/>
      <c r="F66" s="19" t="s">
        <v>100</v>
      </c>
      <c r="G66" s="20"/>
      <c r="H66" s="20"/>
      <c r="I66" s="20"/>
      <c r="J66" s="18"/>
      <c r="K66" s="18"/>
      <c r="L66" s="18"/>
      <c r="M66" s="18"/>
      <c r="N66" s="18"/>
      <c r="O66" s="18"/>
      <c r="P66" s="25">
        <v>5729935</v>
      </c>
      <c r="Q66" s="26"/>
      <c r="R66" s="38"/>
      <c r="S66" s="38"/>
      <c r="T66" s="38"/>
      <c r="U66" s="38"/>
      <c r="V66" s="38"/>
      <c r="W66" s="38"/>
      <c r="X66" s="38"/>
      <c r="Y66" s="38"/>
      <c r="Z66" s="21"/>
      <c r="AA66" s="39"/>
      <c r="AD66" s="9">
        <v>5729934755</v>
      </c>
      <c r="AE66" s="225"/>
      <c r="AF66" s="225"/>
    </row>
    <row r="67" spans="1:32" ht="14.65" customHeight="1" x14ac:dyDescent="0.2">
      <c r="A67" s="7" t="s">
        <v>101</v>
      </c>
      <c r="D67" s="24"/>
      <c r="E67" s="18"/>
      <c r="F67" s="19" t="s">
        <v>102</v>
      </c>
      <c r="G67" s="19"/>
      <c r="H67" s="28"/>
      <c r="I67" s="19"/>
      <c r="J67" s="19"/>
      <c r="K67" s="18"/>
      <c r="L67" s="18"/>
      <c r="M67" s="18"/>
      <c r="N67" s="18"/>
      <c r="O67" s="18"/>
      <c r="P67" s="25">
        <v>1869653</v>
      </c>
      <c r="Q67" s="26"/>
      <c r="R67" s="38"/>
      <c r="S67" s="38"/>
      <c r="T67" s="38"/>
      <c r="U67" s="38"/>
      <c r="V67" s="38"/>
      <c r="W67" s="38"/>
      <c r="X67" s="38"/>
      <c r="Y67" s="38"/>
      <c r="Z67" s="21"/>
      <c r="AA67" s="39"/>
      <c r="AD67" s="9">
        <v>1869653324</v>
      </c>
      <c r="AE67" s="225"/>
      <c r="AF67" s="225"/>
    </row>
    <row r="68" spans="1:32" ht="14.65" customHeight="1" x14ac:dyDescent="0.2">
      <c r="A68" s="7">
        <v>1500000</v>
      </c>
      <c r="D68" s="24"/>
      <c r="E68" s="18"/>
      <c r="F68" s="19" t="s">
        <v>103</v>
      </c>
      <c r="G68" s="19"/>
      <c r="H68" s="19"/>
      <c r="I68" s="19"/>
      <c r="J68" s="19"/>
      <c r="K68" s="18"/>
      <c r="L68" s="18"/>
      <c r="M68" s="18"/>
      <c r="N68" s="18"/>
      <c r="O68" s="18"/>
      <c r="P68" s="25">
        <v>2000</v>
      </c>
      <c r="Q68" s="26"/>
      <c r="R68" s="38"/>
      <c r="S68" s="38"/>
      <c r="T68" s="38"/>
      <c r="U68" s="38"/>
      <c r="V68" s="38"/>
      <c r="W68" s="38"/>
      <c r="X68" s="38"/>
      <c r="Y68" s="38"/>
      <c r="Z68" s="21"/>
      <c r="AA68" s="39"/>
      <c r="AD68" s="9">
        <v>2000000</v>
      </c>
      <c r="AE68" s="225"/>
      <c r="AF68" s="225"/>
    </row>
    <row r="69" spans="1:32" ht="14.65" customHeight="1" x14ac:dyDescent="0.2">
      <c r="A69" s="7" t="s">
        <v>104</v>
      </c>
      <c r="D69" s="24"/>
      <c r="E69" s="19"/>
      <c r="F69" s="19" t="s">
        <v>90</v>
      </c>
      <c r="G69" s="19"/>
      <c r="H69" s="28"/>
      <c r="I69" s="19"/>
      <c r="J69" s="19"/>
      <c r="K69" s="18"/>
      <c r="L69" s="18"/>
      <c r="M69" s="18"/>
      <c r="N69" s="18"/>
      <c r="O69" s="18"/>
      <c r="P69" s="25">
        <v>11496990</v>
      </c>
      <c r="Q69" s="26"/>
      <c r="R69" s="38"/>
      <c r="S69" s="38"/>
      <c r="T69" s="38"/>
      <c r="U69" s="38"/>
      <c r="V69" s="38"/>
      <c r="W69" s="38"/>
      <c r="X69" s="38"/>
      <c r="Y69" s="38"/>
      <c r="Z69" s="21"/>
      <c r="AA69" s="39"/>
      <c r="AD69" s="9">
        <f>IF(COUNTIF(AD70:AD71,"-")=COUNTA(AD70:AD71),"-",SUM(AD70:AD71))</f>
        <v>11496989590</v>
      </c>
      <c r="AE69" s="225"/>
      <c r="AF69" s="225"/>
    </row>
    <row r="70" spans="1:32" ht="14.65" customHeight="1" x14ac:dyDescent="0.2">
      <c r="A70" s="7" t="s">
        <v>105</v>
      </c>
      <c r="D70" s="24"/>
      <c r="E70" s="19"/>
      <c r="F70" s="19"/>
      <c r="G70" s="19" t="s">
        <v>106</v>
      </c>
      <c r="H70" s="19"/>
      <c r="I70" s="19"/>
      <c r="J70" s="19"/>
      <c r="K70" s="18"/>
      <c r="L70" s="18"/>
      <c r="M70" s="18"/>
      <c r="N70" s="18"/>
      <c r="O70" s="18"/>
      <c r="P70" s="25">
        <v>11370111</v>
      </c>
      <c r="Q70" s="26"/>
      <c r="R70" s="38"/>
      <c r="S70" s="38"/>
      <c r="T70" s="38"/>
      <c r="U70" s="38"/>
      <c r="V70" s="38"/>
      <c r="W70" s="38"/>
      <c r="X70" s="38"/>
      <c r="Y70" s="38"/>
      <c r="Z70" s="21"/>
      <c r="AA70" s="39"/>
      <c r="AD70" s="9">
        <v>11370110967</v>
      </c>
      <c r="AE70" s="225"/>
      <c r="AF70" s="225"/>
    </row>
    <row r="71" spans="1:32" ht="14.65" customHeight="1" x14ac:dyDescent="0.2">
      <c r="A71" s="7" t="s">
        <v>107</v>
      </c>
      <c r="D71" s="24"/>
      <c r="E71" s="19"/>
      <c r="F71" s="19"/>
      <c r="G71" s="19" t="s">
        <v>92</v>
      </c>
      <c r="H71" s="19"/>
      <c r="I71" s="19"/>
      <c r="J71" s="19"/>
      <c r="K71" s="18"/>
      <c r="L71" s="18"/>
      <c r="M71" s="18"/>
      <c r="N71" s="18"/>
      <c r="O71" s="18"/>
      <c r="P71" s="25">
        <v>126879</v>
      </c>
      <c r="Q71" s="26"/>
      <c r="R71" s="38"/>
      <c r="S71" s="38"/>
      <c r="T71" s="38"/>
      <c r="U71" s="38"/>
      <c r="V71" s="38"/>
      <c r="W71" s="38"/>
      <c r="X71" s="38"/>
      <c r="Y71" s="38"/>
      <c r="Z71" s="21"/>
      <c r="AA71" s="39"/>
      <c r="AD71" s="9">
        <v>126878623</v>
      </c>
      <c r="AE71" s="225"/>
      <c r="AF71" s="225"/>
    </row>
    <row r="72" spans="1:32" ht="14.65" customHeight="1" x14ac:dyDescent="0.2">
      <c r="A72" s="7" t="s">
        <v>108</v>
      </c>
      <c r="D72" s="24"/>
      <c r="E72" s="19"/>
      <c r="F72" s="19" t="s">
        <v>109</v>
      </c>
      <c r="G72" s="19"/>
      <c r="H72" s="19"/>
      <c r="I72" s="19"/>
      <c r="J72" s="19"/>
      <c r="K72" s="18"/>
      <c r="L72" s="18"/>
      <c r="M72" s="18"/>
      <c r="N72" s="18"/>
      <c r="O72" s="18"/>
      <c r="P72" s="25">
        <v>44478</v>
      </c>
      <c r="Q72" s="26"/>
      <c r="R72" s="38"/>
      <c r="S72" s="38"/>
      <c r="T72" s="38"/>
      <c r="U72" s="38"/>
      <c r="V72" s="38"/>
      <c r="W72" s="38"/>
      <c r="X72" s="38"/>
      <c r="Y72" s="38"/>
      <c r="Z72" s="21"/>
      <c r="AA72" s="39"/>
      <c r="AD72" s="9">
        <v>44478125</v>
      </c>
      <c r="AE72" s="225"/>
      <c r="AF72" s="225"/>
    </row>
    <row r="73" spans="1:32" ht="14.65" customHeight="1" x14ac:dyDescent="0.2">
      <c r="A73" s="7" t="s">
        <v>110</v>
      </c>
      <c r="D73" s="24"/>
      <c r="E73" s="19"/>
      <c r="F73" s="19" t="s">
        <v>44</v>
      </c>
      <c r="G73" s="19"/>
      <c r="H73" s="28"/>
      <c r="I73" s="19"/>
      <c r="J73" s="19"/>
      <c r="K73" s="18"/>
      <c r="L73" s="18"/>
      <c r="M73" s="18"/>
      <c r="N73" s="18"/>
      <c r="O73" s="18"/>
      <c r="P73" s="25">
        <v>73622</v>
      </c>
      <c r="Q73" s="26"/>
      <c r="R73" s="38"/>
      <c r="S73" s="38"/>
      <c r="T73" s="38"/>
      <c r="U73" s="38"/>
      <c r="V73" s="38"/>
      <c r="W73" s="38"/>
      <c r="X73" s="38"/>
      <c r="Y73" s="38"/>
      <c r="Z73" s="21"/>
      <c r="AA73" s="39"/>
      <c r="AD73" s="9">
        <v>73621840</v>
      </c>
      <c r="AE73" s="225"/>
      <c r="AF73" s="225"/>
    </row>
    <row r="74" spans="1:32" ht="14.65" customHeight="1" x14ac:dyDescent="0.2">
      <c r="A74" s="7" t="s">
        <v>111</v>
      </c>
      <c r="D74" s="24"/>
      <c r="E74" s="19"/>
      <c r="F74" s="38" t="s">
        <v>96</v>
      </c>
      <c r="G74" s="19"/>
      <c r="H74" s="19"/>
      <c r="I74" s="19"/>
      <c r="J74" s="19"/>
      <c r="K74" s="18"/>
      <c r="L74" s="18"/>
      <c r="M74" s="18"/>
      <c r="N74" s="18"/>
      <c r="O74" s="18"/>
      <c r="P74" s="25">
        <v>-15918</v>
      </c>
      <c r="Q74" s="26"/>
      <c r="R74" s="230"/>
      <c r="S74" s="231"/>
      <c r="T74" s="231"/>
      <c r="U74" s="231"/>
      <c r="V74" s="231"/>
      <c r="W74" s="231"/>
      <c r="X74" s="231"/>
      <c r="Y74" s="232"/>
      <c r="Z74" s="40"/>
      <c r="AA74" s="41"/>
      <c r="AD74" s="9">
        <v>-15918351</v>
      </c>
      <c r="AE74" s="225"/>
      <c r="AF74" s="225"/>
    </row>
    <row r="75" spans="1:32" ht="16.5" customHeight="1" thickBot="1" x14ac:dyDescent="0.25">
      <c r="A75" s="7">
        <v>1565000</v>
      </c>
      <c r="B75" s="7" t="s">
        <v>142</v>
      </c>
      <c r="D75" s="24"/>
      <c r="E75" s="19" t="s">
        <v>112</v>
      </c>
      <c r="F75" s="19"/>
      <c r="G75" s="19"/>
      <c r="H75" s="19"/>
      <c r="I75" s="19"/>
      <c r="J75" s="19"/>
      <c r="K75" s="18"/>
      <c r="L75" s="18"/>
      <c r="M75" s="18"/>
      <c r="N75" s="18"/>
      <c r="O75" s="18"/>
      <c r="P75" s="25">
        <v>13295</v>
      </c>
      <c r="Q75" s="26"/>
      <c r="R75" s="233" t="s">
        <v>143</v>
      </c>
      <c r="S75" s="234"/>
      <c r="T75" s="234"/>
      <c r="U75" s="234"/>
      <c r="V75" s="234"/>
      <c r="W75" s="234"/>
      <c r="X75" s="234"/>
      <c r="Y75" s="235"/>
      <c r="Z75" s="42">
        <v>305091952</v>
      </c>
      <c r="AA75" s="43"/>
      <c r="AD75" s="9">
        <v>13294646</v>
      </c>
      <c r="AE75" s="225" t="e">
        <f>IF(AND(AE24="-",AE25="-",#REF!="-"),"-",SUM(AE24,AE25,#REF!))</f>
        <v>#REF!</v>
      </c>
      <c r="AF75" s="225"/>
    </row>
    <row r="76" spans="1:32" ht="14.65" customHeight="1" thickBot="1" x14ac:dyDescent="0.25">
      <c r="A76" s="7" t="s">
        <v>1</v>
      </c>
      <c r="B76" s="7" t="s">
        <v>113</v>
      </c>
      <c r="D76" s="236" t="s">
        <v>2</v>
      </c>
      <c r="E76" s="237"/>
      <c r="F76" s="237"/>
      <c r="G76" s="237"/>
      <c r="H76" s="237"/>
      <c r="I76" s="237"/>
      <c r="J76" s="237"/>
      <c r="K76" s="237"/>
      <c r="L76" s="237"/>
      <c r="M76" s="237"/>
      <c r="N76" s="237"/>
      <c r="O76" s="238"/>
      <c r="P76" s="44">
        <v>418649133</v>
      </c>
      <c r="Q76" s="45"/>
      <c r="R76" s="239" t="s">
        <v>342</v>
      </c>
      <c r="S76" s="240"/>
      <c r="T76" s="240"/>
      <c r="U76" s="240"/>
      <c r="V76" s="240"/>
      <c r="W76" s="240"/>
      <c r="X76" s="240"/>
      <c r="Y76" s="241"/>
      <c r="Z76" s="44">
        <v>418649133</v>
      </c>
      <c r="AA76" s="46"/>
      <c r="AD76" s="9">
        <f>IF(AND(AD7="-",AD65="-",AD75="-"),"-",SUM(AD7,AD65,AD75))</f>
        <v>418649132532</v>
      </c>
      <c r="AE76" s="225" t="e">
        <f>IF(AND(AE22="-",AE75="-"),"-",SUM(AE22,AE75))</f>
        <v>#REF!</v>
      </c>
      <c r="AF76" s="225"/>
    </row>
    <row r="77" spans="1:32" ht="9.75" customHeight="1" x14ac:dyDescent="0.2">
      <c r="D77" s="47"/>
      <c r="E77" s="47"/>
      <c r="F77" s="47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Z77" s="18"/>
      <c r="AA77" s="18"/>
    </row>
    <row r="78" spans="1:32" ht="14.65" customHeight="1" x14ac:dyDescent="0.2">
      <c r="D78" s="48"/>
      <c r="E78" s="49" t="s">
        <v>343</v>
      </c>
      <c r="F78" s="48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Z78" s="47"/>
      <c r="AA78" s="47"/>
    </row>
  </sheetData>
  <mergeCells count="12">
    <mergeCell ref="D2:AA2"/>
    <mergeCell ref="D3:AA3"/>
    <mergeCell ref="D5:O5"/>
    <mergeCell ref="P5:Q5"/>
    <mergeCell ref="R5:Y5"/>
    <mergeCell ref="Z5:AA5"/>
    <mergeCell ref="R22:Y22"/>
    <mergeCell ref="R28:Y28"/>
    <mergeCell ref="R74:Y74"/>
    <mergeCell ref="R75:Y75"/>
    <mergeCell ref="D76:O76"/>
    <mergeCell ref="R76:Y76"/>
  </mergeCells>
  <phoneticPr fontId="2"/>
  <pageMargins left="0.70866141732283472" right="0.70866141732283472" top="0.39370078740157477" bottom="0.39370078740157477" header="0.51181102362204722" footer="0.5118110236220472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19B8DF-5B0E-40DD-A54B-9108D24FEA42}">
  <sheetPr codeName="Sheet7">
    <pageSetUpPr fitToPage="1"/>
  </sheetPr>
  <dimension ref="A1:AE43"/>
  <sheetViews>
    <sheetView topLeftCell="B1" zoomScale="85" zoomScaleNormal="85" zoomScaleSheetLayoutView="100" workbookViewId="0">
      <selection activeCell="B1" sqref="B1"/>
    </sheetView>
  </sheetViews>
  <sheetFormatPr defaultColWidth="9" defaultRowHeight="13" x14ac:dyDescent="0.2"/>
  <cols>
    <col min="1" max="1" width="0" style="52" hidden="1" customWidth="1"/>
    <col min="2" max="2" width="0.6328125" style="6" customWidth="1"/>
    <col min="3" max="3" width="1.26953125" style="82" customWidth="1"/>
    <col min="4" max="12" width="2.08984375" style="82" customWidth="1"/>
    <col min="13" max="13" width="18.36328125" style="82" customWidth="1"/>
    <col min="14" max="14" width="21.6328125" style="82" bestFit="1" customWidth="1"/>
    <col min="15" max="15" width="2.453125" style="82" customWidth="1"/>
    <col min="16" max="16" width="0.6328125" style="82" customWidth="1"/>
    <col min="17" max="17" width="9" style="6"/>
    <col min="18" max="18" width="0" style="6" hidden="1" customWidth="1"/>
    <col min="19" max="257" width="9" style="6"/>
    <col min="258" max="258" width="0.6328125" style="6" customWidth="1"/>
    <col min="259" max="259" width="1.26953125" style="6" customWidth="1"/>
    <col min="260" max="268" width="2.08984375" style="6" customWidth="1"/>
    <col min="269" max="269" width="18.36328125" style="6" customWidth="1"/>
    <col min="270" max="270" width="21.6328125" style="6" bestFit="1" customWidth="1"/>
    <col min="271" max="271" width="2.453125" style="6" customWidth="1"/>
    <col min="272" max="272" width="0.6328125" style="6" customWidth="1"/>
    <col min="273" max="513" width="9" style="6"/>
    <col min="514" max="514" width="0.6328125" style="6" customWidth="1"/>
    <col min="515" max="515" width="1.26953125" style="6" customWidth="1"/>
    <col min="516" max="524" width="2.08984375" style="6" customWidth="1"/>
    <col min="525" max="525" width="18.36328125" style="6" customWidth="1"/>
    <col min="526" max="526" width="21.6328125" style="6" bestFit="1" customWidth="1"/>
    <col min="527" max="527" width="2.453125" style="6" customWidth="1"/>
    <col min="528" max="528" width="0.6328125" style="6" customWidth="1"/>
    <col min="529" max="769" width="9" style="6"/>
    <col min="770" max="770" width="0.6328125" style="6" customWidth="1"/>
    <col min="771" max="771" width="1.26953125" style="6" customWidth="1"/>
    <col min="772" max="780" width="2.08984375" style="6" customWidth="1"/>
    <col min="781" max="781" width="18.36328125" style="6" customWidth="1"/>
    <col min="782" max="782" width="21.6328125" style="6" bestFit="1" customWidth="1"/>
    <col min="783" max="783" width="2.453125" style="6" customWidth="1"/>
    <col min="784" max="784" width="0.6328125" style="6" customWidth="1"/>
    <col min="785" max="1025" width="9" style="6"/>
    <col min="1026" max="1026" width="0.6328125" style="6" customWidth="1"/>
    <col min="1027" max="1027" width="1.26953125" style="6" customWidth="1"/>
    <col min="1028" max="1036" width="2.08984375" style="6" customWidth="1"/>
    <col min="1037" max="1037" width="18.36328125" style="6" customWidth="1"/>
    <col min="1038" max="1038" width="21.6328125" style="6" bestFit="1" customWidth="1"/>
    <col min="1039" max="1039" width="2.453125" style="6" customWidth="1"/>
    <col min="1040" max="1040" width="0.6328125" style="6" customWidth="1"/>
    <col min="1041" max="1281" width="9" style="6"/>
    <col min="1282" max="1282" width="0.6328125" style="6" customWidth="1"/>
    <col min="1283" max="1283" width="1.26953125" style="6" customWidth="1"/>
    <col min="1284" max="1292" width="2.08984375" style="6" customWidth="1"/>
    <col min="1293" max="1293" width="18.36328125" style="6" customWidth="1"/>
    <col min="1294" max="1294" width="21.6328125" style="6" bestFit="1" customWidth="1"/>
    <col min="1295" max="1295" width="2.453125" style="6" customWidth="1"/>
    <col min="1296" max="1296" width="0.6328125" style="6" customWidth="1"/>
    <col min="1297" max="1537" width="9" style="6"/>
    <col min="1538" max="1538" width="0.6328125" style="6" customWidth="1"/>
    <col min="1539" max="1539" width="1.26953125" style="6" customWidth="1"/>
    <col min="1540" max="1548" width="2.08984375" style="6" customWidth="1"/>
    <col min="1549" max="1549" width="18.36328125" style="6" customWidth="1"/>
    <col min="1550" max="1550" width="21.6328125" style="6" bestFit="1" customWidth="1"/>
    <col min="1551" max="1551" width="2.453125" style="6" customWidth="1"/>
    <col min="1552" max="1552" width="0.6328125" style="6" customWidth="1"/>
    <col min="1553" max="1793" width="9" style="6"/>
    <col min="1794" max="1794" width="0.6328125" style="6" customWidth="1"/>
    <col min="1795" max="1795" width="1.26953125" style="6" customWidth="1"/>
    <col min="1796" max="1804" width="2.08984375" style="6" customWidth="1"/>
    <col min="1805" max="1805" width="18.36328125" style="6" customWidth="1"/>
    <col min="1806" max="1806" width="21.6328125" style="6" bestFit="1" customWidth="1"/>
    <col min="1807" max="1807" width="2.453125" style="6" customWidth="1"/>
    <col min="1808" max="1808" width="0.6328125" style="6" customWidth="1"/>
    <col min="1809" max="2049" width="9" style="6"/>
    <col min="2050" max="2050" width="0.6328125" style="6" customWidth="1"/>
    <col min="2051" max="2051" width="1.26953125" style="6" customWidth="1"/>
    <col min="2052" max="2060" width="2.08984375" style="6" customWidth="1"/>
    <col min="2061" max="2061" width="18.36328125" style="6" customWidth="1"/>
    <col min="2062" max="2062" width="21.6328125" style="6" bestFit="1" customWidth="1"/>
    <col min="2063" max="2063" width="2.453125" style="6" customWidth="1"/>
    <col min="2064" max="2064" width="0.6328125" style="6" customWidth="1"/>
    <col min="2065" max="2305" width="9" style="6"/>
    <col min="2306" max="2306" width="0.6328125" style="6" customWidth="1"/>
    <col min="2307" max="2307" width="1.26953125" style="6" customWidth="1"/>
    <col min="2308" max="2316" width="2.08984375" style="6" customWidth="1"/>
    <col min="2317" max="2317" width="18.36328125" style="6" customWidth="1"/>
    <col min="2318" max="2318" width="21.6328125" style="6" bestFit="1" customWidth="1"/>
    <col min="2319" max="2319" width="2.453125" style="6" customWidth="1"/>
    <col min="2320" max="2320" width="0.6328125" style="6" customWidth="1"/>
    <col min="2321" max="2561" width="9" style="6"/>
    <col min="2562" max="2562" width="0.6328125" style="6" customWidth="1"/>
    <col min="2563" max="2563" width="1.26953125" style="6" customWidth="1"/>
    <col min="2564" max="2572" width="2.08984375" style="6" customWidth="1"/>
    <col min="2573" max="2573" width="18.36328125" style="6" customWidth="1"/>
    <col min="2574" max="2574" width="21.6328125" style="6" bestFit="1" customWidth="1"/>
    <col min="2575" max="2575" width="2.453125" style="6" customWidth="1"/>
    <col min="2576" max="2576" width="0.6328125" style="6" customWidth="1"/>
    <col min="2577" max="2817" width="9" style="6"/>
    <col min="2818" max="2818" width="0.6328125" style="6" customWidth="1"/>
    <col min="2819" max="2819" width="1.26953125" style="6" customWidth="1"/>
    <col min="2820" max="2828" width="2.08984375" style="6" customWidth="1"/>
    <col min="2829" max="2829" width="18.36328125" style="6" customWidth="1"/>
    <col min="2830" max="2830" width="21.6328125" style="6" bestFit="1" customWidth="1"/>
    <col min="2831" max="2831" width="2.453125" style="6" customWidth="1"/>
    <col min="2832" max="2832" width="0.6328125" style="6" customWidth="1"/>
    <col min="2833" max="3073" width="9" style="6"/>
    <col min="3074" max="3074" width="0.6328125" style="6" customWidth="1"/>
    <col min="3075" max="3075" width="1.26953125" style="6" customWidth="1"/>
    <col min="3076" max="3084" width="2.08984375" style="6" customWidth="1"/>
    <col min="3085" max="3085" width="18.36328125" style="6" customWidth="1"/>
    <col min="3086" max="3086" width="21.6328125" style="6" bestFit="1" customWidth="1"/>
    <col min="3087" max="3087" width="2.453125" style="6" customWidth="1"/>
    <col min="3088" max="3088" width="0.6328125" style="6" customWidth="1"/>
    <col min="3089" max="3329" width="9" style="6"/>
    <col min="3330" max="3330" width="0.6328125" style="6" customWidth="1"/>
    <col min="3331" max="3331" width="1.26953125" style="6" customWidth="1"/>
    <col min="3332" max="3340" width="2.08984375" style="6" customWidth="1"/>
    <col min="3341" max="3341" width="18.36328125" style="6" customWidth="1"/>
    <col min="3342" max="3342" width="21.6328125" style="6" bestFit="1" customWidth="1"/>
    <col min="3343" max="3343" width="2.453125" style="6" customWidth="1"/>
    <col min="3344" max="3344" width="0.6328125" style="6" customWidth="1"/>
    <col min="3345" max="3585" width="9" style="6"/>
    <col min="3586" max="3586" width="0.6328125" style="6" customWidth="1"/>
    <col min="3587" max="3587" width="1.26953125" style="6" customWidth="1"/>
    <col min="3588" max="3596" width="2.08984375" style="6" customWidth="1"/>
    <col min="3597" max="3597" width="18.36328125" style="6" customWidth="1"/>
    <col min="3598" max="3598" width="21.6328125" style="6" bestFit="1" customWidth="1"/>
    <col min="3599" max="3599" width="2.453125" style="6" customWidth="1"/>
    <col min="3600" max="3600" width="0.6328125" style="6" customWidth="1"/>
    <col min="3601" max="3841" width="9" style="6"/>
    <col min="3842" max="3842" width="0.6328125" style="6" customWidth="1"/>
    <col min="3843" max="3843" width="1.26953125" style="6" customWidth="1"/>
    <col min="3844" max="3852" width="2.08984375" style="6" customWidth="1"/>
    <col min="3853" max="3853" width="18.36328125" style="6" customWidth="1"/>
    <col min="3854" max="3854" width="21.6328125" style="6" bestFit="1" customWidth="1"/>
    <col min="3855" max="3855" width="2.453125" style="6" customWidth="1"/>
    <col min="3856" max="3856" width="0.6328125" style="6" customWidth="1"/>
    <col min="3857" max="4097" width="9" style="6"/>
    <col min="4098" max="4098" width="0.6328125" style="6" customWidth="1"/>
    <col min="4099" max="4099" width="1.26953125" style="6" customWidth="1"/>
    <col min="4100" max="4108" width="2.08984375" style="6" customWidth="1"/>
    <col min="4109" max="4109" width="18.36328125" style="6" customWidth="1"/>
    <col min="4110" max="4110" width="21.6328125" style="6" bestFit="1" customWidth="1"/>
    <col min="4111" max="4111" width="2.453125" style="6" customWidth="1"/>
    <col min="4112" max="4112" width="0.6328125" style="6" customWidth="1"/>
    <col min="4113" max="4353" width="9" style="6"/>
    <col min="4354" max="4354" width="0.6328125" style="6" customWidth="1"/>
    <col min="4355" max="4355" width="1.26953125" style="6" customWidth="1"/>
    <col min="4356" max="4364" width="2.08984375" style="6" customWidth="1"/>
    <col min="4365" max="4365" width="18.36328125" style="6" customWidth="1"/>
    <col min="4366" max="4366" width="21.6328125" style="6" bestFit="1" customWidth="1"/>
    <col min="4367" max="4367" width="2.453125" style="6" customWidth="1"/>
    <col min="4368" max="4368" width="0.6328125" style="6" customWidth="1"/>
    <col min="4369" max="4609" width="9" style="6"/>
    <col min="4610" max="4610" width="0.6328125" style="6" customWidth="1"/>
    <col min="4611" max="4611" width="1.26953125" style="6" customWidth="1"/>
    <col min="4612" max="4620" width="2.08984375" style="6" customWidth="1"/>
    <col min="4621" max="4621" width="18.36328125" style="6" customWidth="1"/>
    <col min="4622" max="4622" width="21.6328125" style="6" bestFit="1" customWidth="1"/>
    <col min="4623" max="4623" width="2.453125" style="6" customWidth="1"/>
    <col min="4624" max="4624" width="0.6328125" style="6" customWidth="1"/>
    <col min="4625" max="4865" width="9" style="6"/>
    <col min="4866" max="4866" width="0.6328125" style="6" customWidth="1"/>
    <col min="4867" max="4867" width="1.26953125" style="6" customWidth="1"/>
    <col min="4868" max="4876" width="2.08984375" style="6" customWidth="1"/>
    <col min="4877" max="4877" width="18.36328125" style="6" customWidth="1"/>
    <col min="4878" max="4878" width="21.6328125" style="6" bestFit="1" customWidth="1"/>
    <col min="4879" max="4879" width="2.453125" style="6" customWidth="1"/>
    <col min="4880" max="4880" width="0.6328125" style="6" customWidth="1"/>
    <col min="4881" max="5121" width="9" style="6"/>
    <col min="5122" max="5122" width="0.6328125" style="6" customWidth="1"/>
    <col min="5123" max="5123" width="1.26953125" style="6" customWidth="1"/>
    <col min="5124" max="5132" width="2.08984375" style="6" customWidth="1"/>
    <col min="5133" max="5133" width="18.36328125" style="6" customWidth="1"/>
    <col min="5134" max="5134" width="21.6328125" style="6" bestFit="1" customWidth="1"/>
    <col min="5135" max="5135" width="2.453125" style="6" customWidth="1"/>
    <col min="5136" max="5136" width="0.6328125" style="6" customWidth="1"/>
    <col min="5137" max="5377" width="9" style="6"/>
    <col min="5378" max="5378" width="0.6328125" style="6" customWidth="1"/>
    <col min="5379" max="5379" width="1.26953125" style="6" customWidth="1"/>
    <col min="5380" max="5388" width="2.08984375" style="6" customWidth="1"/>
    <col min="5389" max="5389" width="18.36328125" style="6" customWidth="1"/>
    <col min="5390" max="5390" width="21.6328125" style="6" bestFit="1" customWidth="1"/>
    <col min="5391" max="5391" width="2.453125" style="6" customWidth="1"/>
    <col min="5392" max="5392" width="0.6328125" style="6" customWidth="1"/>
    <col min="5393" max="5633" width="9" style="6"/>
    <col min="5634" max="5634" width="0.6328125" style="6" customWidth="1"/>
    <col min="5635" max="5635" width="1.26953125" style="6" customWidth="1"/>
    <col min="5636" max="5644" width="2.08984375" style="6" customWidth="1"/>
    <col min="5645" max="5645" width="18.36328125" style="6" customWidth="1"/>
    <col min="5646" max="5646" width="21.6328125" style="6" bestFit="1" customWidth="1"/>
    <col min="5647" max="5647" width="2.453125" style="6" customWidth="1"/>
    <col min="5648" max="5648" width="0.6328125" style="6" customWidth="1"/>
    <col min="5649" max="5889" width="9" style="6"/>
    <col min="5890" max="5890" width="0.6328125" style="6" customWidth="1"/>
    <col min="5891" max="5891" width="1.26953125" style="6" customWidth="1"/>
    <col min="5892" max="5900" width="2.08984375" style="6" customWidth="1"/>
    <col min="5901" max="5901" width="18.36328125" style="6" customWidth="1"/>
    <col min="5902" max="5902" width="21.6328125" style="6" bestFit="1" customWidth="1"/>
    <col min="5903" max="5903" width="2.453125" style="6" customWidth="1"/>
    <col min="5904" max="5904" width="0.6328125" style="6" customWidth="1"/>
    <col min="5905" max="6145" width="9" style="6"/>
    <col min="6146" max="6146" width="0.6328125" style="6" customWidth="1"/>
    <col min="6147" max="6147" width="1.26953125" style="6" customWidth="1"/>
    <col min="6148" max="6156" width="2.08984375" style="6" customWidth="1"/>
    <col min="6157" max="6157" width="18.36328125" style="6" customWidth="1"/>
    <col min="6158" max="6158" width="21.6328125" style="6" bestFit="1" customWidth="1"/>
    <col min="6159" max="6159" width="2.453125" style="6" customWidth="1"/>
    <col min="6160" max="6160" width="0.6328125" style="6" customWidth="1"/>
    <col min="6161" max="6401" width="9" style="6"/>
    <col min="6402" max="6402" width="0.6328125" style="6" customWidth="1"/>
    <col min="6403" max="6403" width="1.26953125" style="6" customWidth="1"/>
    <col min="6404" max="6412" width="2.08984375" style="6" customWidth="1"/>
    <col min="6413" max="6413" width="18.36328125" style="6" customWidth="1"/>
    <col min="6414" max="6414" width="21.6328125" style="6" bestFit="1" customWidth="1"/>
    <col min="6415" max="6415" width="2.453125" style="6" customWidth="1"/>
    <col min="6416" max="6416" width="0.6328125" style="6" customWidth="1"/>
    <col min="6417" max="6657" width="9" style="6"/>
    <col min="6658" max="6658" width="0.6328125" style="6" customWidth="1"/>
    <col min="6659" max="6659" width="1.26953125" style="6" customWidth="1"/>
    <col min="6660" max="6668" width="2.08984375" style="6" customWidth="1"/>
    <col min="6669" max="6669" width="18.36328125" style="6" customWidth="1"/>
    <col min="6670" max="6670" width="21.6328125" style="6" bestFit="1" customWidth="1"/>
    <col min="6671" max="6671" width="2.453125" style="6" customWidth="1"/>
    <col min="6672" max="6672" width="0.6328125" style="6" customWidth="1"/>
    <col min="6673" max="6913" width="9" style="6"/>
    <col min="6914" max="6914" width="0.6328125" style="6" customWidth="1"/>
    <col min="6915" max="6915" width="1.26953125" style="6" customWidth="1"/>
    <col min="6916" max="6924" width="2.08984375" style="6" customWidth="1"/>
    <col min="6925" max="6925" width="18.36328125" style="6" customWidth="1"/>
    <col min="6926" max="6926" width="21.6328125" style="6" bestFit="1" customWidth="1"/>
    <col min="6927" max="6927" width="2.453125" style="6" customWidth="1"/>
    <col min="6928" max="6928" width="0.6328125" style="6" customWidth="1"/>
    <col min="6929" max="7169" width="9" style="6"/>
    <col min="7170" max="7170" width="0.6328125" style="6" customWidth="1"/>
    <col min="7171" max="7171" width="1.26953125" style="6" customWidth="1"/>
    <col min="7172" max="7180" width="2.08984375" style="6" customWidth="1"/>
    <col min="7181" max="7181" width="18.36328125" style="6" customWidth="1"/>
    <col min="7182" max="7182" width="21.6328125" style="6" bestFit="1" customWidth="1"/>
    <col min="7183" max="7183" width="2.453125" style="6" customWidth="1"/>
    <col min="7184" max="7184" width="0.6328125" style="6" customWidth="1"/>
    <col min="7185" max="7425" width="9" style="6"/>
    <col min="7426" max="7426" width="0.6328125" style="6" customWidth="1"/>
    <col min="7427" max="7427" width="1.26953125" style="6" customWidth="1"/>
    <col min="7428" max="7436" width="2.08984375" style="6" customWidth="1"/>
    <col min="7437" max="7437" width="18.36328125" style="6" customWidth="1"/>
    <col min="7438" max="7438" width="21.6328125" style="6" bestFit="1" customWidth="1"/>
    <col min="7439" max="7439" width="2.453125" style="6" customWidth="1"/>
    <col min="7440" max="7440" width="0.6328125" style="6" customWidth="1"/>
    <col min="7441" max="7681" width="9" style="6"/>
    <col min="7682" max="7682" width="0.6328125" style="6" customWidth="1"/>
    <col min="7683" max="7683" width="1.26953125" style="6" customWidth="1"/>
    <col min="7684" max="7692" width="2.08984375" style="6" customWidth="1"/>
    <col min="7693" max="7693" width="18.36328125" style="6" customWidth="1"/>
    <col min="7694" max="7694" width="21.6328125" style="6" bestFit="1" customWidth="1"/>
    <col min="7695" max="7695" width="2.453125" style="6" customWidth="1"/>
    <col min="7696" max="7696" width="0.6328125" style="6" customWidth="1"/>
    <col min="7697" max="7937" width="9" style="6"/>
    <col min="7938" max="7938" width="0.6328125" style="6" customWidth="1"/>
    <col min="7939" max="7939" width="1.26953125" style="6" customWidth="1"/>
    <col min="7940" max="7948" width="2.08984375" style="6" customWidth="1"/>
    <col min="7949" max="7949" width="18.36328125" style="6" customWidth="1"/>
    <col min="7950" max="7950" width="21.6328125" style="6" bestFit="1" customWidth="1"/>
    <col min="7951" max="7951" width="2.453125" style="6" customWidth="1"/>
    <col min="7952" max="7952" width="0.6328125" style="6" customWidth="1"/>
    <col min="7953" max="8193" width="9" style="6"/>
    <col min="8194" max="8194" width="0.6328125" style="6" customWidth="1"/>
    <col min="8195" max="8195" width="1.26953125" style="6" customWidth="1"/>
    <col min="8196" max="8204" width="2.08984375" style="6" customWidth="1"/>
    <col min="8205" max="8205" width="18.36328125" style="6" customWidth="1"/>
    <col min="8206" max="8206" width="21.6328125" style="6" bestFit="1" customWidth="1"/>
    <col min="8207" max="8207" width="2.453125" style="6" customWidth="1"/>
    <col min="8208" max="8208" width="0.6328125" style="6" customWidth="1"/>
    <col min="8209" max="8449" width="9" style="6"/>
    <col min="8450" max="8450" width="0.6328125" style="6" customWidth="1"/>
    <col min="8451" max="8451" width="1.26953125" style="6" customWidth="1"/>
    <col min="8452" max="8460" width="2.08984375" style="6" customWidth="1"/>
    <col min="8461" max="8461" width="18.36328125" style="6" customWidth="1"/>
    <col min="8462" max="8462" width="21.6328125" style="6" bestFit="1" customWidth="1"/>
    <col min="8463" max="8463" width="2.453125" style="6" customWidth="1"/>
    <col min="8464" max="8464" width="0.6328125" style="6" customWidth="1"/>
    <col min="8465" max="8705" width="9" style="6"/>
    <col min="8706" max="8706" width="0.6328125" style="6" customWidth="1"/>
    <col min="8707" max="8707" width="1.26953125" style="6" customWidth="1"/>
    <col min="8708" max="8716" width="2.08984375" style="6" customWidth="1"/>
    <col min="8717" max="8717" width="18.36328125" style="6" customWidth="1"/>
    <col min="8718" max="8718" width="21.6328125" style="6" bestFit="1" customWidth="1"/>
    <col min="8719" max="8719" width="2.453125" style="6" customWidth="1"/>
    <col min="8720" max="8720" width="0.6328125" style="6" customWidth="1"/>
    <col min="8721" max="8961" width="9" style="6"/>
    <col min="8962" max="8962" width="0.6328125" style="6" customWidth="1"/>
    <col min="8963" max="8963" width="1.26953125" style="6" customWidth="1"/>
    <col min="8964" max="8972" width="2.08984375" style="6" customWidth="1"/>
    <col min="8973" max="8973" width="18.36328125" style="6" customWidth="1"/>
    <col min="8974" max="8974" width="21.6328125" style="6" bestFit="1" customWidth="1"/>
    <col min="8975" max="8975" width="2.453125" style="6" customWidth="1"/>
    <col min="8976" max="8976" width="0.6328125" style="6" customWidth="1"/>
    <col min="8977" max="9217" width="9" style="6"/>
    <col min="9218" max="9218" width="0.6328125" style="6" customWidth="1"/>
    <col min="9219" max="9219" width="1.26953125" style="6" customWidth="1"/>
    <col min="9220" max="9228" width="2.08984375" style="6" customWidth="1"/>
    <col min="9229" max="9229" width="18.36328125" style="6" customWidth="1"/>
    <col min="9230" max="9230" width="21.6328125" style="6" bestFit="1" customWidth="1"/>
    <col min="9231" max="9231" width="2.453125" style="6" customWidth="1"/>
    <col min="9232" max="9232" width="0.6328125" style="6" customWidth="1"/>
    <col min="9233" max="9473" width="9" style="6"/>
    <col min="9474" max="9474" width="0.6328125" style="6" customWidth="1"/>
    <col min="9475" max="9475" width="1.26953125" style="6" customWidth="1"/>
    <col min="9476" max="9484" width="2.08984375" style="6" customWidth="1"/>
    <col min="9485" max="9485" width="18.36328125" style="6" customWidth="1"/>
    <col min="9486" max="9486" width="21.6328125" style="6" bestFit="1" customWidth="1"/>
    <col min="9487" max="9487" width="2.453125" style="6" customWidth="1"/>
    <col min="9488" max="9488" width="0.6328125" style="6" customWidth="1"/>
    <col min="9489" max="9729" width="9" style="6"/>
    <col min="9730" max="9730" width="0.6328125" style="6" customWidth="1"/>
    <col min="9731" max="9731" width="1.26953125" style="6" customWidth="1"/>
    <col min="9732" max="9740" width="2.08984375" style="6" customWidth="1"/>
    <col min="9741" max="9741" width="18.36328125" style="6" customWidth="1"/>
    <col min="9742" max="9742" width="21.6328125" style="6" bestFit="1" customWidth="1"/>
    <col min="9743" max="9743" width="2.453125" style="6" customWidth="1"/>
    <col min="9744" max="9744" width="0.6328125" style="6" customWidth="1"/>
    <col min="9745" max="9985" width="9" style="6"/>
    <col min="9986" max="9986" width="0.6328125" style="6" customWidth="1"/>
    <col min="9987" max="9987" width="1.26953125" style="6" customWidth="1"/>
    <col min="9988" max="9996" width="2.08984375" style="6" customWidth="1"/>
    <col min="9997" max="9997" width="18.36328125" style="6" customWidth="1"/>
    <col min="9998" max="9998" width="21.6328125" style="6" bestFit="1" customWidth="1"/>
    <col min="9999" max="9999" width="2.453125" style="6" customWidth="1"/>
    <col min="10000" max="10000" width="0.6328125" style="6" customWidth="1"/>
    <col min="10001" max="10241" width="9" style="6"/>
    <col min="10242" max="10242" width="0.6328125" style="6" customWidth="1"/>
    <col min="10243" max="10243" width="1.26953125" style="6" customWidth="1"/>
    <col min="10244" max="10252" width="2.08984375" style="6" customWidth="1"/>
    <col min="10253" max="10253" width="18.36328125" style="6" customWidth="1"/>
    <col min="10254" max="10254" width="21.6328125" style="6" bestFit="1" customWidth="1"/>
    <col min="10255" max="10255" width="2.453125" style="6" customWidth="1"/>
    <col min="10256" max="10256" width="0.6328125" style="6" customWidth="1"/>
    <col min="10257" max="10497" width="9" style="6"/>
    <col min="10498" max="10498" width="0.6328125" style="6" customWidth="1"/>
    <col min="10499" max="10499" width="1.26953125" style="6" customWidth="1"/>
    <col min="10500" max="10508" width="2.08984375" style="6" customWidth="1"/>
    <col min="10509" max="10509" width="18.36328125" style="6" customWidth="1"/>
    <col min="10510" max="10510" width="21.6328125" style="6" bestFit="1" customWidth="1"/>
    <col min="10511" max="10511" width="2.453125" style="6" customWidth="1"/>
    <col min="10512" max="10512" width="0.6328125" style="6" customWidth="1"/>
    <col min="10513" max="10753" width="9" style="6"/>
    <col min="10754" max="10754" width="0.6328125" style="6" customWidth="1"/>
    <col min="10755" max="10755" width="1.26953125" style="6" customWidth="1"/>
    <col min="10756" max="10764" width="2.08984375" style="6" customWidth="1"/>
    <col min="10765" max="10765" width="18.36328125" style="6" customWidth="1"/>
    <col min="10766" max="10766" width="21.6328125" style="6" bestFit="1" customWidth="1"/>
    <col min="10767" max="10767" width="2.453125" style="6" customWidth="1"/>
    <col min="10768" max="10768" width="0.6328125" style="6" customWidth="1"/>
    <col min="10769" max="11009" width="9" style="6"/>
    <col min="11010" max="11010" width="0.6328125" style="6" customWidth="1"/>
    <col min="11011" max="11011" width="1.26953125" style="6" customWidth="1"/>
    <col min="11012" max="11020" width="2.08984375" style="6" customWidth="1"/>
    <col min="11021" max="11021" width="18.36328125" style="6" customWidth="1"/>
    <col min="11022" max="11022" width="21.6328125" style="6" bestFit="1" customWidth="1"/>
    <col min="11023" max="11023" width="2.453125" style="6" customWidth="1"/>
    <col min="11024" max="11024" width="0.6328125" style="6" customWidth="1"/>
    <col min="11025" max="11265" width="9" style="6"/>
    <col min="11266" max="11266" width="0.6328125" style="6" customWidth="1"/>
    <col min="11267" max="11267" width="1.26953125" style="6" customWidth="1"/>
    <col min="11268" max="11276" width="2.08984375" style="6" customWidth="1"/>
    <col min="11277" max="11277" width="18.36328125" style="6" customWidth="1"/>
    <col min="11278" max="11278" width="21.6328125" style="6" bestFit="1" customWidth="1"/>
    <col min="11279" max="11279" width="2.453125" style="6" customWidth="1"/>
    <col min="11280" max="11280" width="0.6328125" style="6" customWidth="1"/>
    <col min="11281" max="11521" width="9" style="6"/>
    <col min="11522" max="11522" width="0.6328125" style="6" customWidth="1"/>
    <col min="11523" max="11523" width="1.26953125" style="6" customWidth="1"/>
    <col min="11524" max="11532" width="2.08984375" style="6" customWidth="1"/>
    <col min="11533" max="11533" width="18.36328125" style="6" customWidth="1"/>
    <col min="11534" max="11534" width="21.6328125" style="6" bestFit="1" customWidth="1"/>
    <col min="11535" max="11535" width="2.453125" style="6" customWidth="1"/>
    <col min="11536" max="11536" width="0.6328125" style="6" customWidth="1"/>
    <col min="11537" max="11777" width="9" style="6"/>
    <col min="11778" max="11778" width="0.6328125" style="6" customWidth="1"/>
    <col min="11779" max="11779" width="1.26953125" style="6" customWidth="1"/>
    <col min="11780" max="11788" width="2.08984375" style="6" customWidth="1"/>
    <col min="11789" max="11789" width="18.36328125" style="6" customWidth="1"/>
    <col min="11790" max="11790" width="21.6328125" style="6" bestFit="1" customWidth="1"/>
    <col min="11791" max="11791" width="2.453125" style="6" customWidth="1"/>
    <col min="11792" max="11792" width="0.6328125" style="6" customWidth="1"/>
    <col min="11793" max="12033" width="9" style="6"/>
    <col min="12034" max="12034" width="0.6328125" style="6" customWidth="1"/>
    <col min="12035" max="12035" width="1.26953125" style="6" customWidth="1"/>
    <col min="12036" max="12044" width="2.08984375" style="6" customWidth="1"/>
    <col min="12045" max="12045" width="18.36328125" style="6" customWidth="1"/>
    <col min="12046" max="12046" width="21.6328125" style="6" bestFit="1" customWidth="1"/>
    <col min="12047" max="12047" width="2.453125" style="6" customWidth="1"/>
    <col min="12048" max="12048" width="0.6328125" style="6" customWidth="1"/>
    <col min="12049" max="12289" width="9" style="6"/>
    <col min="12290" max="12290" width="0.6328125" style="6" customWidth="1"/>
    <col min="12291" max="12291" width="1.26953125" style="6" customWidth="1"/>
    <col min="12292" max="12300" width="2.08984375" style="6" customWidth="1"/>
    <col min="12301" max="12301" width="18.36328125" style="6" customWidth="1"/>
    <col min="12302" max="12302" width="21.6328125" style="6" bestFit="1" customWidth="1"/>
    <col min="12303" max="12303" width="2.453125" style="6" customWidth="1"/>
    <col min="12304" max="12304" width="0.6328125" style="6" customWidth="1"/>
    <col min="12305" max="12545" width="9" style="6"/>
    <col min="12546" max="12546" width="0.6328125" style="6" customWidth="1"/>
    <col min="12547" max="12547" width="1.26953125" style="6" customWidth="1"/>
    <col min="12548" max="12556" width="2.08984375" style="6" customWidth="1"/>
    <col min="12557" max="12557" width="18.36328125" style="6" customWidth="1"/>
    <col min="12558" max="12558" width="21.6328125" style="6" bestFit="1" customWidth="1"/>
    <col min="12559" max="12559" width="2.453125" style="6" customWidth="1"/>
    <col min="12560" max="12560" width="0.6328125" style="6" customWidth="1"/>
    <col min="12561" max="12801" width="9" style="6"/>
    <col min="12802" max="12802" width="0.6328125" style="6" customWidth="1"/>
    <col min="12803" max="12803" width="1.26953125" style="6" customWidth="1"/>
    <col min="12804" max="12812" width="2.08984375" style="6" customWidth="1"/>
    <col min="12813" max="12813" width="18.36328125" style="6" customWidth="1"/>
    <col min="12814" max="12814" width="21.6328125" style="6" bestFit="1" customWidth="1"/>
    <col min="12815" max="12815" width="2.453125" style="6" customWidth="1"/>
    <col min="12816" max="12816" width="0.6328125" style="6" customWidth="1"/>
    <col min="12817" max="13057" width="9" style="6"/>
    <col min="13058" max="13058" width="0.6328125" style="6" customWidth="1"/>
    <col min="13059" max="13059" width="1.26953125" style="6" customWidth="1"/>
    <col min="13060" max="13068" width="2.08984375" style="6" customWidth="1"/>
    <col min="13069" max="13069" width="18.36328125" style="6" customWidth="1"/>
    <col min="13070" max="13070" width="21.6328125" style="6" bestFit="1" customWidth="1"/>
    <col min="13071" max="13071" width="2.453125" style="6" customWidth="1"/>
    <col min="13072" max="13072" width="0.6328125" style="6" customWidth="1"/>
    <col min="13073" max="13313" width="9" style="6"/>
    <col min="13314" max="13314" width="0.6328125" style="6" customWidth="1"/>
    <col min="13315" max="13315" width="1.26953125" style="6" customWidth="1"/>
    <col min="13316" max="13324" width="2.08984375" style="6" customWidth="1"/>
    <col min="13325" max="13325" width="18.36328125" style="6" customWidth="1"/>
    <col min="13326" max="13326" width="21.6328125" style="6" bestFit="1" customWidth="1"/>
    <col min="13327" max="13327" width="2.453125" style="6" customWidth="1"/>
    <col min="13328" max="13328" width="0.6328125" style="6" customWidth="1"/>
    <col min="13329" max="13569" width="9" style="6"/>
    <col min="13570" max="13570" width="0.6328125" style="6" customWidth="1"/>
    <col min="13571" max="13571" width="1.26953125" style="6" customWidth="1"/>
    <col min="13572" max="13580" width="2.08984375" style="6" customWidth="1"/>
    <col min="13581" max="13581" width="18.36328125" style="6" customWidth="1"/>
    <col min="13582" max="13582" width="21.6328125" style="6" bestFit="1" customWidth="1"/>
    <col min="13583" max="13583" width="2.453125" style="6" customWidth="1"/>
    <col min="13584" max="13584" width="0.6328125" style="6" customWidth="1"/>
    <col min="13585" max="13825" width="9" style="6"/>
    <col min="13826" max="13826" width="0.6328125" style="6" customWidth="1"/>
    <col min="13827" max="13827" width="1.26953125" style="6" customWidth="1"/>
    <col min="13828" max="13836" width="2.08984375" style="6" customWidth="1"/>
    <col min="13837" max="13837" width="18.36328125" style="6" customWidth="1"/>
    <col min="13838" max="13838" width="21.6328125" style="6" bestFit="1" customWidth="1"/>
    <col min="13839" max="13839" width="2.453125" style="6" customWidth="1"/>
    <col min="13840" max="13840" width="0.6328125" style="6" customWidth="1"/>
    <col min="13841" max="14081" width="9" style="6"/>
    <col min="14082" max="14082" width="0.6328125" style="6" customWidth="1"/>
    <col min="14083" max="14083" width="1.26953125" style="6" customWidth="1"/>
    <col min="14084" max="14092" width="2.08984375" style="6" customWidth="1"/>
    <col min="14093" max="14093" width="18.36328125" style="6" customWidth="1"/>
    <col min="14094" max="14094" width="21.6328125" style="6" bestFit="1" customWidth="1"/>
    <col min="14095" max="14095" width="2.453125" style="6" customWidth="1"/>
    <col min="14096" max="14096" width="0.6328125" style="6" customWidth="1"/>
    <col min="14097" max="14337" width="9" style="6"/>
    <col min="14338" max="14338" width="0.6328125" style="6" customWidth="1"/>
    <col min="14339" max="14339" width="1.26953125" style="6" customWidth="1"/>
    <col min="14340" max="14348" width="2.08984375" style="6" customWidth="1"/>
    <col min="14349" max="14349" width="18.36328125" style="6" customWidth="1"/>
    <col min="14350" max="14350" width="21.6328125" style="6" bestFit="1" customWidth="1"/>
    <col min="14351" max="14351" width="2.453125" style="6" customWidth="1"/>
    <col min="14352" max="14352" width="0.6328125" style="6" customWidth="1"/>
    <col min="14353" max="14593" width="9" style="6"/>
    <col min="14594" max="14594" width="0.6328125" style="6" customWidth="1"/>
    <col min="14595" max="14595" width="1.26953125" style="6" customWidth="1"/>
    <col min="14596" max="14604" width="2.08984375" style="6" customWidth="1"/>
    <col min="14605" max="14605" width="18.36328125" style="6" customWidth="1"/>
    <col min="14606" max="14606" width="21.6328125" style="6" bestFit="1" customWidth="1"/>
    <col min="14607" max="14607" width="2.453125" style="6" customWidth="1"/>
    <col min="14608" max="14608" width="0.6328125" style="6" customWidth="1"/>
    <col min="14609" max="14849" width="9" style="6"/>
    <col min="14850" max="14850" width="0.6328125" style="6" customWidth="1"/>
    <col min="14851" max="14851" width="1.26953125" style="6" customWidth="1"/>
    <col min="14852" max="14860" width="2.08984375" style="6" customWidth="1"/>
    <col min="14861" max="14861" width="18.36328125" style="6" customWidth="1"/>
    <col min="14862" max="14862" width="21.6328125" style="6" bestFit="1" customWidth="1"/>
    <col min="14863" max="14863" width="2.453125" style="6" customWidth="1"/>
    <col min="14864" max="14864" width="0.6328125" style="6" customWidth="1"/>
    <col min="14865" max="15105" width="9" style="6"/>
    <col min="15106" max="15106" width="0.6328125" style="6" customWidth="1"/>
    <col min="15107" max="15107" width="1.26953125" style="6" customWidth="1"/>
    <col min="15108" max="15116" width="2.08984375" style="6" customWidth="1"/>
    <col min="15117" max="15117" width="18.36328125" style="6" customWidth="1"/>
    <col min="15118" max="15118" width="21.6328125" style="6" bestFit="1" customWidth="1"/>
    <col min="15119" max="15119" width="2.453125" style="6" customWidth="1"/>
    <col min="15120" max="15120" width="0.6328125" style="6" customWidth="1"/>
    <col min="15121" max="15361" width="9" style="6"/>
    <col min="15362" max="15362" width="0.6328125" style="6" customWidth="1"/>
    <col min="15363" max="15363" width="1.26953125" style="6" customWidth="1"/>
    <col min="15364" max="15372" width="2.08984375" style="6" customWidth="1"/>
    <col min="15373" max="15373" width="18.36328125" style="6" customWidth="1"/>
    <col min="15374" max="15374" width="21.6328125" style="6" bestFit="1" customWidth="1"/>
    <col min="15375" max="15375" width="2.453125" style="6" customWidth="1"/>
    <col min="15376" max="15376" width="0.6328125" style="6" customWidth="1"/>
    <col min="15377" max="15617" width="9" style="6"/>
    <col min="15618" max="15618" width="0.6328125" style="6" customWidth="1"/>
    <col min="15619" max="15619" width="1.26953125" style="6" customWidth="1"/>
    <col min="15620" max="15628" width="2.08984375" style="6" customWidth="1"/>
    <col min="15629" max="15629" width="18.36328125" style="6" customWidth="1"/>
    <col min="15630" max="15630" width="21.6328125" style="6" bestFit="1" customWidth="1"/>
    <col min="15631" max="15631" width="2.453125" style="6" customWidth="1"/>
    <col min="15632" max="15632" width="0.6328125" style="6" customWidth="1"/>
    <col min="15633" max="15873" width="9" style="6"/>
    <col min="15874" max="15874" width="0.6328125" style="6" customWidth="1"/>
    <col min="15875" max="15875" width="1.26953125" style="6" customWidth="1"/>
    <col min="15876" max="15884" width="2.08984375" style="6" customWidth="1"/>
    <col min="15885" max="15885" width="18.36328125" style="6" customWidth="1"/>
    <col min="15886" max="15886" width="21.6328125" style="6" bestFit="1" customWidth="1"/>
    <col min="15887" max="15887" width="2.453125" style="6" customWidth="1"/>
    <col min="15888" max="15888" width="0.6328125" style="6" customWidth="1"/>
    <col min="15889" max="16129" width="9" style="6"/>
    <col min="16130" max="16130" width="0.6328125" style="6" customWidth="1"/>
    <col min="16131" max="16131" width="1.26953125" style="6" customWidth="1"/>
    <col min="16132" max="16140" width="2.08984375" style="6" customWidth="1"/>
    <col min="16141" max="16141" width="18.36328125" style="6" customWidth="1"/>
    <col min="16142" max="16142" width="21.6328125" style="6" bestFit="1" customWidth="1"/>
    <col min="16143" max="16143" width="2.453125" style="6" customWidth="1"/>
    <col min="16144" max="16144" width="0.6328125" style="6" customWidth="1"/>
    <col min="16145" max="16384" width="9" style="6"/>
  </cols>
  <sheetData>
    <row r="1" spans="1:31" x14ac:dyDescent="0.2">
      <c r="A1" s="1"/>
      <c r="C1" s="50"/>
      <c r="D1" s="50"/>
      <c r="E1" s="50"/>
      <c r="F1" s="50"/>
      <c r="G1" s="50"/>
      <c r="H1" s="50"/>
      <c r="I1" s="50"/>
      <c r="J1" s="3"/>
      <c r="K1" s="3"/>
      <c r="L1" s="3"/>
      <c r="M1" s="3"/>
      <c r="N1" s="3"/>
      <c r="O1" s="3"/>
      <c r="P1" s="51"/>
    </row>
    <row r="2" spans="1:31" ht="23.5" x14ac:dyDescent="0.25">
      <c r="C2" s="247" t="s">
        <v>354</v>
      </c>
      <c r="D2" s="247"/>
      <c r="E2" s="247"/>
      <c r="F2" s="247"/>
      <c r="G2" s="247"/>
      <c r="H2" s="247"/>
      <c r="I2" s="247"/>
      <c r="J2" s="247"/>
      <c r="K2" s="247"/>
      <c r="L2" s="247"/>
      <c r="M2" s="247"/>
      <c r="N2" s="247"/>
      <c r="O2" s="247"/>
      <c r="P2" s="53"/>
    </row>
    <row r="3" spans="1:31" ht="16.5" x14ac:dyDescent="0.25">
      <c r="C3" s="248" t="s">
        <v>355</v>
      </c>
      <c r="D3" s="248"/>
      <c r="E3" s="248"/>
      <c r="F3" s="248"/>
      <c r="G3" s="248"/>
      <c r="H3" s="248"/>
      <c r="I3" s="248"/>
      <c r="J3" s="248"/>
      <c r="K3" s="248"/>
      <c r="L3" s="248"/>
      <c r="M3" s="248"/>
      <c r="N3" s="248"/>
      <c r="O3" s="248"/>
      <c r="P3" s="53"/>
    </row>
    <row r="4" spans="1:31" ht="16.5" x14ac:dyDescent="0.25">
      <c r="C4" s="248" t="s">
        <v>356</v>
      </c>
      <c r="D4" s="248"/>
      <c r="E4" s="248"/>
      <c r="F4" s="248"/>
      <c r="G4" s="248"/>
      <c r="H4" s="248"/>
      <c r="I4" s="248"/>
      <c r="J4" s="248"/>
      <c r="K4" s="248"/>
      <c r="L4" s="248"/>
      <c r="M4" s="248"/>
      <c r="N4" s="248"/>
      <c r="O4" s="248"/>
      <c r="P4" s="53"/>
    </row>
    <row r="5" spans="1:31" ht="17" thickBot="1" x14ac:dyDescent="0.3">
      <c r="C5" s="54"/>
      <c r="D5" s="53"/>
      <c r="E5" s="53"/>
      <c r="F5" s="53"/>
      <c r="G5" s="53"/>
      <c r="H5" s="53"/>
      <c r="I5" s="53"/>
      <c r="J5" s="53"/>
      <c r="K5" s="53"/>
      <c r="L5" s="53"/>
      <c r="M5" s="55"/>
      <c r="N5" s="53"/>
      <c r="O5" s="55" t="s">
        <v>353</v>
      </c>
      <c r="P5" s="53"/>
    </row>
    <row r="6" spans="1:31" ht="17" thickBot="1" x14ac:dyDescent="0.3">
      <c r="A6" s="52" t="s">
        <v>330</v>
      </c>
      <c r="C6" s="249" t="s">
        <v>0</v>
      </c>
      <c r="D6" s="250"/>
      <c r="E6" s="250"/>
      <c r="F6" s="250"/>
      <c r="G6" s="250"/>
      <c r="H6" s="250"/>
      <c r="I6" s="250"/>
      <c r="J6" s="250"/>
      <c r="K6" s="250"/>
      <c r="L6" s="250"/>
      <c r="M6" s="250"/>
      <c r="N6" s="251" t="s">
        <v>332</v>
      </c>
      <c r="O6" s="252"/>
      <c r="P6" s="53"/>
    </row>
    <row r="7" spans="1:31" x14ac:dyDescent="0.2">
      <c r="A7" s="52" t="s">
        <v>151</v>
      </c>
      <c r="C7" s="56"/>
      <c r="D7" s="57" t="s">
        <v>152</v>
      </c>
      <c r="E7" s="57"/>
      <c r="F7" s="58"/>
      <c r="G7" s="57"/>
      <c r="H7" s="57"/>
      <c r="I7" s="57"/>
      <c r="J7" s="57"/>
      <c r="K7" s="58"/>
      <c r="L7" s="58"/>
      <c r="M7" s="58"/>
      <c r="N7" s="59">
        <v>85700844</v>
      </c>
      <c r="O7" s="60" t="s">
        <v>357</v>
      </c>
      <c r="P7" s="61"/>
      <c r="R7" s="6">
        <f>IF(AND(R8="-",R23="-"),"-",SUM(R8,R23))</f>
        <v>85700843643</v>
      </c>
      <c r="AE7" s="219"/>
    </row>
    <row r="8" spans="1:31" x14ac:dyDescent="0.2">
      <c r="A8" s="52" t="s">
        <v>153</v>
      </c>
      <c r="C8" s="56"/>
      <c r="D8" s="57"/>
      <c r="E8" s="57" t="s">
        <v>154</v>
      </c>
      <c r="F8" s="57"/>
      <c r="G8" s="57"/>
      <c r="H8" s="57"/>
      <c r="I8" s="57"/>
      <c r="J8" s="57"/>
      <c r="K8" s="58"/>
      <c r="L8" s="58"/>
      <c r="M8" s="58"/>
      <c r="N8" s="59">
        <v>40640052</v>
      </c>
      <c r="O8" s="62" t="s">
        <v>357</v>
      </c>
      <c r="P8" s="61"/>
      <c r="R8" s="6">
        <f>IF(COUNTIF(R9:R22,"-")=COUNTA(R9:R22),"-",SUM(R9,R14,R19))</f>
        <v>40640051857</v>
      </c>
      <c r="AE8" s="219"/>
    </row>
    <row r="9" spans="1:31" x14ac:dyDescent="0.2">
      <c r="A9" s="52" t="s">
        <v>155</v>
      </c>
      <c r="C9" s="56"/>
      <c r="D9" s="57"/>
      <c r="E9" s="57"/>
      <c r="F9" s="57" t="s">
        <v>156</v>
      </c>
      <c r="G9" s="57"/>
      <c r="H9" s="57"/>
      <c r="I9" s="57"/>
      <c r="J9" s="57"/>
      <c r="K9" s="58"/>
      <c r="L9" s="58"/>
      <c r="M9" s="58"/>
      <c r="N9" s="59">
        <v>11323755</v>
      </c>
      <c r="O9" s="62"/>
      <c r="P9" s="61"/>
      <c r="R9" s="6">
        <f>IF(COUNTIF(R10:R13,"-")=COUNTA(R10:R13),"-",SUM(R10:R13))</f>
        <v>11323755399</v>
      </c>
      <c r="AE9" s="219"/>
    </row>
    <row r="10" spans="1:31" x14ac:dyDescent="0.2">
      <c r="A10" s="52" t="s">
        <v>157</v>
      </c>
      <c r="C10" s="56"/>
      <c r="D10" s="57"/>
      <c r="E10" s="57"/>
      <c r="F10" s="57"/>
      <c r="G10" s="57" t="s">
        <v>158</v>
      </c>
      <c r="H10" s="57"/>
      <c r="I10" s="57"/>
      <c r="J10" s="57"/>
      <c r="K10" s="58"/>
      <c r="L10" s="58"/>
      <c r="M10" s="58"/>
      <c r="N10" s="59">
        <v>9050812</v>
      </c>
      <c r="O10" s="62"/>
      <c r="P10" s="61"/>
      <c r="R10" s="6">
        <v>9050811769</v>
      </c>
      <c r="AE10" s="219"/>
    </row>
    <row r="11" spans="1:31" x14ac:dyDescent="0.2">
      <c r="A11" s="52" t="s">
        <v>159</v>
      </c>
      <c r="C11" s="56"/>
      <c r="D11" s="57"/>
      <c r="E11" s="57"/>
      <c r="F11" s="57"/>
      <c r="G11" s="57" t="s">
        <v>160</v>
      </c>
      <c r="H11" s="57"/>
      <c r="I11" s="57"/>
      <c r="J11" s="57"/>
      <c r="K11" s="58"/>
      <c r="L11" s="58"/>
      <c r="M11" s="58"/>
      <c r="N11" s="59">
        <v>678340</v>
      </c>
      <c r="O11" s="62"/>
      <c r="P11" s="61"/>
      <c r="R11" s="6">
        <v>678340467</v>
      </c>
      <c r="AE11" s="219"/>
    </row>
    <row r="12" spans="1:31" x14ac:dyDescent="0.2">
      <c r="A12" s="52" t="s">
        <v>161</v>
      </c>
      <c r="C12" s="56"/>
      <c r="D12" s="57"/>
      <c r="E12" s="57"/>
      <c r="F12" s="57"/>
      <c r="G12" s="57" t="s">
        <v>162</v>
      </c>
      <c r="H12" s="57"/>
      <c r="I12" s="57"/>
      <c r="J12" s="57"/>
      <c r="K12" s="58"/>
      <c r="L12" s="58"/>
      <c r="M12" s="58"/>
      <c r="N12" s="59">
        <v>835</v>
      </c>
      <c r="O12" s="62"/>
      <c r="P12" s="61"/>
      <c r="R12" s="6">
        <v>835490</v>
      </c>
      <c r="AE12" s="219"/>
    </row>
    <row r="13" spans="1:31" x14ac:dyDescent="0.2">
      <c r="A13" s="52" t="s">
        <v>163</v>
      </c>
      <c r="C13" s="56"/>
      <c r="D13" s="57"/>
      <c r="E13" s="57"/>
      <c r="F13" s="57"/>
      <c r="G13" s="57" t="s">
        <v>44</v>
      </c>
      <c r="H13" s="57"/>
      <c r="I13" s="57"/>
      <c r="J13" s="57"/>
      <c r="K13" s="58"/>
      <c r="L13" s="58"/>
      <c r="M13" s="58"/>
      <c r="N13" s="59">
        <v>1593768</v>
      </c>
      <c r="O13" s="62"/>
      <c r="P13" s="61"/>
      <c r="R13" s="6">
        <v>1593767673</v>
      </c>
      <c r="AE13" s="219"/>
    </row>
    <row r="14" spans="1:31" x14ac:dyDescent="0.2">
      <c r="A14" s="52" t="s">
        <v>164</v>
      </c>
      <c r="C14" s="56"/>
      <c r="D14" s="57"/>
      <c r="E14" s="57"/>
      <c r="F14" s="57" t="s">
        <v>165</v>
      </c>
      <c r="G14" s="57"/>
      <c r="H14" s="57"/>
      <c r="I14" s="57"/>
      <c r="J14" s="57"/>
      <c r="K14" s="58"/>
      <c r="L14" s="58"/>
      <c r="M14" s="58"/>
      <c r="N14" s="59">
        <v>27867966</v>
      </c>
      <c r="O14" s="62"/>
      <c r="P14" s="61"/>
      <c r="R14" s="6">
        <f>IF(COUNTIF(R15:R18,"-")=COUNTA(R15:R18),"-",SUM(R15:R18))</f>
        <v>27867966458</v>
      </c>
      <c r="AE14" s="219"/>
    </row>
    <row r="15" spans="1:31" x14ac:dyDescent="0.2">
      <c r="A15" s="52" t="s">
        <v>166</v>
      </c>
      <c r="C15" s="56"/>
      <c r="D15" s="57"/>
      <c r="E15" s="57"/>
      <c r="F15" s="57"/>
      <c r="G15" s="57" t="s">
        <v>167</v>
      </c>
      <c r="H15" s="57"/>
      <c r="I15" s="57"/>
      <c r="J15" s="57"/>
      <c r="K15" s="58"/>
      <c r="L15" s="58"/>
      <c r="M15" s="58"/>
      <c r="N15" s="59">
        <v>13287183</v>
      </c>
      <c r="O15" s="62"/>
      <c r="P15" s="61"/>
      <c r="R15" s="6">
        <v>13287183198</v>
      </c>
      <c r="AE15" s="219"/>
    </row>
    <row r="16" spans="1:31" x14ac:dyDescent="0.2">
      <c r="A16" s="52" t="s">
        <v>168</v>
      </c>
      <c r="C16" s="56"/>
      <c r="D16" s="57"/>
      <c r="E16" s="57"/>
      <c r="F16" s="57"/>
      <c r="G16" s="57" t="s">
        <v>169</v>
      </c>
      <c r="H16" s="57"/>
      <c r="I16" s="57"/>
      <c r="J16" s="57"/>
      <c r="K16" s="58"/>
      <c r="L16" s="58"/>
      <c r="M16" s="58"/>
      <c r="N16" s="59">
        <v>711579</v>
      </c>
      <c r="O16" s="62"/>
      <c r="P16" s="61"/>
      <c r="R16" s="6">
        <v>711578613</v>
      </c>
      <c r="AE16" s="219"/>
    </row>
    <row r="17" spans="1:31" x14ac:dyDescent="0.2">
      <c r="A17" s="52" t="s">
        <v>170</v>
      </c>
      <c r="C17" s="56"/>
      <c r="D17" s="57"/>
      <c r="E17" s="57"/>
      <c r="F17" s="57"/>
      <c r="G17" s="57" t="s">
        <v>171</v>
      </c>
      <c r="H17" s="57"/>
      <c r="I17" s="57"/>
      <c r="J17" s="57"/>
      <c r="K17" s="58"/>
      <c r="L17" s="58"/>
      <c r="M17" s="58"/>
      <c r="N17" s="59">
        <v>13354953</v>
      </c>
      <c r="O17" s="62"/>
      <c r="P17" s="61"/>
      <c r="R17" s="6">
        <v>13354953376</v>
      </c>
      <c r="AE17" s="219"/>
    </row>
    <row r="18" spans="1:31" x14ac:dyDescent="0.2">
      <c r="A18" s="52" t="s">
        <v>172</v>
      </c>
      <c r="C18" s="56"/>
      <c r="D18" s="57"/>
      <c r="E18" s="57"/>
      <c r="F18" s="57"/>
      <c r="G18" s="57" t="s">
        <v>44</v>
      </c>
      <c r="H18" s="57"/>
      <c r="I18" s="57"/>
      <c r="J18" s="57"/>
      <c r="K18" s="58"/>
      <c r="L18" s="58"/>
      <c r="M18" s="58"/>
      <c r="N18" s="59">
        <v>514251</v>
      </c>
      <c r="O18" s="62"/>
      <c r="P18" s="61"/>
      <c r="R18" s="6">
        <v>514251271</v>
      </c>
      <c r="AE18" s="219"/>
    </row>
    <row r="19" spans="1:31" x14ac:dyDescent="0.2">
      <c r="A19" s="52" t="s">
        <v>173</v>
      </c>
      <c r="C19" s="56"/>
      <c r="D19" s="57"/>
      <c r="E19" s="57"/>
      <c r="F19" s="57" t="s">
        <v>174</v>
      </c>
      <c r="G19" s="57"/>
      <c r="H19" s="57"/>
      <c r="I19" s="57"/>
      <c r="J19" s="57"/>
      <c r="K19" s="58"/>
      <c r="L19" s="58"/>
      <c r="M19" s="58"/>
      <c r="N19" s="59">
        <v>1448330</v>
      </c>
      <c r="O19" s="62"/>
      <c r="P19" s="61"/>
      <c r="R19" s="6">
        <f>IF(COUNTIF(R20:R22,"-")=COUNTA(R20:R22),"-",SUM(R20:R22))</f>
        <v>1448330000</v>
      </c>
      <c r="AE19" s="219"/>
    </row>
    <row r="20" spans="1:31" x14ac:dyDescent="0.2">
      <c r="A20" s="52" t="s">
        <v>175</v>
      </c>
      <c r="C20" s="56"/>
      <c r="D20" s="57"/>
      <c r="E20" s="57"/>
      <c r="F20" s="58"/>
      <c r="G20" s="58" t="s">
        <v>176</v>
      </c>
      <c r="H20" s="58"/>
      <c r="I20" s="57"/>
      <c r="J20" s="57"/>
      <c r="K20" s="58"/>
      <c r="L20" s="58"/>
      <c r="M20" s="58"/>
      <c r="N20" s="59">
        <v>1052820</v>
      </c>
      <c r="O20" s="62"/>
      <c r="P20" s="61"/>
      <c r="R20" s="6">
        <v>1052819659</v>
      </c>
      <c r="AE20" s="219"/>
    </row>
    <row r="21" spans="1:31" x14ac:dyDescent="0.2">
      <c r="A21" s="52" t="s">
        <v>177</v>
      </c>
      <c r="C21" s="56"/>
      <c r="D21" s="57"/>
      <c r="E21" s="57"/>
      <c r="F21" s="58"/>
      <c r="G21" s="57" t="s">
        <v>178</v>
      </c>
      <c r="H21" s="57"/>
      <c r="I21" s="57"/>
      <c r="J21" s="57"/>
      <c r="K21" s="58"/>
      <c r="L21" s="58"/>
      <c r="M21" s="58"/>
      <c r="N21" s="59">
        <v>38128</v>
      </c>
      <c r="O21" s="62"/>
      <c r="P21" s="61"/>
      <c r="R21" s="6">
        <v>38128211</v>
      </c>
      <c r="AE21" s="219"/>
    </row>
    <row r="22" spans="1:31" x14ac:dyDescent="0.2">
      <c r="A22" s="52" t="s">
        <v>179</v>
      </c>
      <c r="C22" s="56"/>
      <c r="D22" s="57"/>
      <c r="E22" s="57"/>
      <c r="F22" s="58"/>
      <c r="G22" s="57" t="s">
        <v>44</v>
      </c>
      <c r="H22" s="57"/>
      <c r="I22" s="57"/>
      <c r="J22" s="57"/>
      <c r="K22" s="58"/>
      <c r="L22" s="58"/>
      <c r="M22" s="58"/>
      <c r="N22" s="59">
        <v>357382</v>
      </c>
      <c r="O22" s="62"/>
      <c r="P22" s="61"/>
      <c r="R22" s="6">
        <v>357382130</v>
      </c>
      <c r="AE22" s="219"/>
    </row>
    <row r="23" spans="1:31" x14ac:dyDescent="0.2">
      <c r="A23" s="52" t="s">
        <v>180</v>
      </c>
      <c r="C23" s="56"/>
      <c r="D23" s="57"/>
      <c r="E23" s="58" t="s">
        <v>181</v>
      </c>
      <c r="F23" s="58"/>
      <c r="G23" s="57"/>
      <c r="H23" s="57"/>
      <c r="I23" s="57"/>
      <c r="J23" s="57"/>
      <c r="K23" s="58"/>
      <c r="L23" s="58"/>
      <c r="M23" s="58"/>
      <c r="N23" s="59">
        <v>45060792</v>
      </c>
      <c r="O23" s="62"/>
      <c r="P23" s="61"/>
      <c r="R23" s="6">
        <f>IF(COUNTIF(R24:R27,"-")=COUNTA(R24:R27),"-",SUM(R24:R27))</f>
        <v>45060791786</v>
      </c>
      <c r="AE23" s="219"/>
    </row>
    <row r="24" spans="1:31" x14ac:dyDescent="0.2">
      <c r="A24" s="52" t="s">
        <v>182</v>
      </c>
      <c r="C24" s="56"/>
      <c r="D24" s="57"/>
      <c r="E24" s="57"/>
      <c r="F24" s="57" t="s">
        <v>183</v>
      </c>
      <c r="G24" s="57"/>
      <c r="H24" s="57"/>
      <c r="I24" s="57"/>
      <c r="J24" s="57"/>
      <c r="K24" s="58"/>
      <c r="L24" s="58"/>
      <c r="M24" s="58"/>
      <c r="N24" s="59">
        <v>35691388</v>
      </c>
      <c r="O24" s="62"/>
      <c r="P24" s="61"/>
      <c r="R24" s="6">
        <v>35691387662</v>
      </c>
      <c r="AE24" s="219"/>
    </row>
    <row r="25" spans="1:31" x14ac:dyDescent="0.2">
      <c r="A25" s="52" t="s">
        <v>184</v>
      </c>
      <c r="C25" s="56"/>
      <c r="D25" s="57"/>
      <c r="E25" s="57"/>
      <c r="F25" s="57" t="s">
        <v>185</v>
      </c>
      <c r="G25" s="57"/>
      <c r="H25" s="57"/>
      <c r="I25" s="57"/>
      <c r="J25" s="57"/>
      <c r="K25" s="58"/>
      <c r="L25" s="58"/>
      <c r="M25" s="58"/>
      <c r="N25" s="59">
        <v>7328275</v>
      </c>
      <c r="O25" s="62"/>
      <c r="P25" s="61"/>
      <c r="R25" s="6">
        <v>7328275467</v>
      </c>
      <c r="AE25" s="219"/>
    </row>
    <row r="26" spans="1:31" x14ac:dyDescent="0.2">
      <c r="A26" s="52" t="s">
        <v>186</v>
      </c>
      <c r="C26" s="56"/>
      <c r="D26" s="57"/>
      <c r="E26" s="57"/>
      <c r="F26" s="57" t="s">
        <v>187</v>
      </c>
      <c r="G26" s="57"/>
      <c r="H26" s="57"/>
      <c r="I26" s="57"/>
      <c r="J26" s="57"/>
      <c r="K26" s="58"/>
      <c r="L26" s="58"/>
      <c r="M26" s="58"/>
      <c r="N26" s="59" t="s">
        <v>11</v>
      </c>
      <c r="O26" s="62"/>
      <c r="P26" s="61"/>
      <c r="R26" s="6" t="s">
        <v>11</v>
      </c>
      <c r="AE26" s="219"/>
    </row>
    <row r="27" spans="1:31" x14ac:dyDescent="0.2">
      <c r="A27" s="52" t="s">
        <v>188</v>
      </c>
      <c r="C27" s="56"/>
      <c r="D27" s="57"/>
      <c r="E27" s="57"/>
      <c r="F27" s="57" t="s">
        <v>44</v>
      </c>
      <c r="G27" s="57"/>
      <c r="H27" s="57"/>
      <c r="I27" s="57"/>
      <c r="J27" s="57"/>
      <c r="K27" s="58"/>
      <c r="L27" s="58"/>
      <c r="M27" s="58"/>
      <c r="N27" s="59">
        <v>2041129</v>
      </c>
      <c r="O27" s="62"/>
      <c r="P27" s="61"/>
      <c r="R27" s="6">
        <v>2041128657</v>
      </c>
      <c r="AE27" s="219"/>
    </row>
    <row r="28" spans="1:31" x14ac:dyDescent="0.2">
      <c r="A28" s="52" t="s">
        <v>189</v>
      </c>
      <c r="C28" s="56"/>
      <c r="D28" s="57" t="s">
        <v>190</v>
      </c>
      <c r="E28" s="57"/>
      <c r="F28" s="57"/>
      <c r="G28" s="57"/>
      <c r="H28" s="57"/>
      <c r="I28" s="57"/>
      <c r="J28" s="57"/>
      <c r="K28" s="58"/>
      <c r="L28" s="58"/>
      <c r="M28" s="58"/>
      <c r="N28" s="59">
        <v>8920777</v>
      </c>
      <c r="O28" s="62" t="s">
        <v>357</v>
      </c>
      <c r="P28" s="61"/>
      <c r="R28" s="6">
        <f>IF(COUNTIF(R29:R30,"-")=COUNTA(R29:R30),"-",SUM(R29:R30))</f>
        <v>8920777463</v>
      </c>
      <c r="AE28" s="219"/>
    </row>
    <row r="29" spans="1:31" x14ac:dyDescent="0.2">
      <c r="A29" s="52" t="s">
        <v>191</v>
      </c>
      <c r="C29" s="56"/>
      <c r="D29" s="57"/>
      <c r="E29" s="57" t="s">
        <v>192</v>
      </c>
      <c r="F29" s="57"/>
      <c r="G29" s="57"/>
      <c r="H29" s="57"/>
      <c r="I29" s="57"/>
      <c r="J29" s="57"/>
      <c r="K29" s="63"/>
      <c r="L29" s="63"/>
      <c r="M29" s="63"/>
      <c r="N29" s="59">
        <v>6968280</v>
      </c>
      <c r="O29" s="62"/>
      <c r="P29" s="61"/>
      <c r="R29" s="6">
        <v>6968279576</v>
      </c>
      <c r="AE29" s="219"/>
    </row>
    <row r="30" spans="1:31" x14ac:dyDescent="0.2">
      <c r="A30" s="52" t="s">
        <v>193</v>
      </c>
      <c r="C30" s="56"/>
      <c r="D30" s="57"/>
      <c r="E30" s="57" t="s">
        <v>44</v>
      </c>
      <c r="F30" s="57"/>
      <c r="G30" s="58"/>
      <c r="H30" s="57"/>
      <c r="I30" s="57"/>
      <c r="J30" s="57"/>
      <c r="K30" s="63"/>
      <c r="L30" s="63"/>
      <c r="M30" s="63"/>
      <c r="N30" s="59">
        <v>1952498</v>
      </c>
      <c r="O30" s="62"/>
      <c r="P30" s="61"/>
      <c r="R30" s="6">
        <v>1952497887</v>
      </c>
      <c r="AE30" s="219"/>
    </row>
    <row r="31" spans="1:31" x14ac:dyDescent="0.2">
      <c r="A31" s="52" t="s">
        <v>149</v>
      </c>
      <c r="C31" s="64" t="s">
        <v>150</v>
      </c>
      <c r="D31" s="65"/>
      <c r="E31" s="65"/>
      <c r="F31" s="65"/>
      <c r="G31" s="65"/>
      <c r="H31" s="65"/>
      <c r="I31" s="65"/>
      <c r="J31" s="65"/>
      <c r="K31" s="66"/>
      <c r="L31" s="66"/>
      <c r="M31" s="66"/>
      <c r="N31" s="67">
        <v>-76780066</v>
      </c>
      <c r="O31" s="68" t="s">
        <v>357</v>
      </c>
      <c r="P31" s="61"/>
      <c r="R31" s="6">
        <f>IF(COUNTIF(R7:R28,"-")=COUNTA(R7:R28),"-",SUM(R28)-SUM(R7))</f>
        <v>-76780066180</v>
      </c>
      <c r="AE31" s="219"/>
    </row>
    <row r="32" spans="1:31" x14ac:dyDescent="0.2">
      <c r="A32" s="52" t="s">
        <v>196</v>
      </c>
      <c r="C32" s="56"/>
      <c r="D32" s="57" t="s">
        <v>197</v>
      </c>
      <c r="E32" s="57"/>
      <c r="F32" s="58"/>
      <c r="G32" s="57"/>
      <c r="H32" s="57"/>
      <c r="I32" s="57"/>
      <c r="J32" s="57"/>
      <c r="K32" s="58"/>
      <c r="L32" s="58"/>
      <c r="M32" s="58"/>
      <c r="N32" s="59">
        <v>194427</v>
      </c>
      <c r="O32" s="60" t="s">
        <v>357</v>
      </c>
      <c r="P32" s="61"/>
      <c r="R32" s="6">
        <f>IF(COUNTIF(R33:R37,"-")=COUNTA(R33:R37),"-",SUM(R33:R37))</f>
        <v>194427463</v>
      </c>
      <c r="AE32" s="219"/>
    </row>
    <row r="33" spans="1:31" x14ac:dyDescent="0.2">
      <c r="A33" s="52" t="s">
        <v>198</v>
      </c>
      <c r="C33" s="56"/>
      <c r="D33" s="57"/>
      <c r="E33" s="58" t="s">
        <v>199</v>
      </c>
      <c r="F33" s="58"/>
      <c r="G33" s="57"/>
      <c r="H33" s="57"/>
      <c r="I33" s="57"/>
      <c r="J33" s="57"/>
      <c r="K33" s="58"/>
      <c r="L33" s="58"/>
      <c r="M33" s="58"/>
      <c r="N33" s="59" t="s">
        <v>11</v>
      </c>
      <c r="O33" s="62"/>
      <c r="P33" s="61"/>
      <c r="R33" s="6" t="s">
        <v>11</v>
      </c>
      <c r="AE33" s="219"/>
    </row>
    <row r="34" spans="1:31" x14ac:dyDescent="0.2">
      <c r="A34" s="52" t="s">
        <v>200</v>
      </c>
      <c r="C34" s="56"/>
      <c r="D34" s="57"/>
      <c r="E34" s="58" t="s">
        <v>201</v>
      </c>
      <c r="F34" s="58"/>
      <c r="G34" s="57"/>
      <c r="H34" s="57"/>
      <c r="I34" s="57"/>
      <c r="J34" s="57"/>
      <c r="K34" s="58"/>
      <c r="L34" s="58"/>
      <c r="M34" s="58"/>
      <c r="N34" s="59">
        <v>116824</v>
      </c>
      <c r="O34" s="62"/>
      <c r="P34" s="61"/>
      <c r="R34" s="6">
        <v>116823522</v>
      </c>
      <c r="AE34" s="219"/>
    </row>
    <row r="35" spans="1:31" x14ac:dyDescent="0.2">
      <c r="A35" s="52" t="s">
        <v>202</v>
      </c>
      <c r="C35" s="56"/>
      <c r="D35" s="57"/>
      <c r="E35" s="58" t="s">
        <v>203</v>
      </c>
      <c r="F35" s="58"/>
      <c r="G35" s="57"/>
      <c r="H35" s="58"/>
      <c r="I35" s="57"/>
      <c r="J35" s="57"/>
      <c r="K35" s="58"/>
      <c r="L35" s="58"/>
      <c r="M35" s="58"/>
      <c r="N35" s="59" t="s">
        <v>11</v>
      </c>
      <c r="O35" s="62"/>
      <c r="P35" s="61"/>
      <c r="R35" s="6" t="s">
        <v>11</v>
      </c>
      <c r="AE35" s="219"/>
    </row>
    <row r="36" spans="1:31" x14ac:dyDescent="0.2">
      <c r="A36" s="52" t="s">
        <v>204</v>
      </c>
      <c r="C36" s="56"/>
      <c r="D36" s="57"/>
      <c r="E36" s="57" t="s">
        <v>205</v>
      </c>
      <c r="F36" s="57"/>
      <c r="G36" s="57"/>
      <c r="H36" s="57"/>
      <c r="I36" s="57"/>
      <c r="J36" s="57"/>
      <c r="K36" s="58"/>
      <c r="L36" s="58"/>
      <c r="M36" s="58"/>
      <c r="N36" s="59" t="s">
        <v>11</v>
      </c>
      <c r="O36" s="62"/>
      <c r="P36" s="61"/>
      <c r="R36" s="6" t="s">
        <v>11</v>
      </c>
      <c r="AE36" s="219"/>
    </row>
    <row r="37" spans="1:31" x14ac:dyDescent="0.2">
      <c r="A37" s="52" t="s">
        <v>206</v>
      </c>
      <c r="C37" s="56"/>
      <c r="D37" s="57"/>
      <c r="E37" s="57" t="s">
        <v>44</v>
      </c>
      <c r="F37" s="57"/>
      <c r="G37" s="57"/>
      <c r="H37" s="57"/>
      <c r="I37" s="57"/>
      <c r="J37" s="57"/>
      <c r="K37" s="58"/>
      <c r="L37" s="58"/>
      <c r="M37" s="58"/>
      <c r="N37" s="59">
        <v>77604</v>
      </c>
      <c r="O37" s="62"/>
      <c r="P37" s="61"/>
      <c r="R37" s="6">
        <v>77603941</v>
      </c>
      <c r="AE37" s="219"/>
    </row>
    <row r="38" spans="1:31" x14ac:dyDescent="0.2">
      <c r="A38" s="52" t="s">
        <v>207</v>
      </c>
      <c r="C38" s="56"/>
      <c r="D38" s="57" t="s">
        <v>208</v>
      </c>
      <c r="E38" s="57"/>
      <c r="F38" s="57"/>
      <c r="G38" s="57"/>
      <c r="H38" s="57"/>
      <c r="I38" s="57"/>
      <c r="J38" s="57"/>
      <c r="K38" s="63"/>
      <c r="L38" s="63"/>
      <c r="M38" s="63"/>
      <c r="N38" s="59">
        <v>63653</v>
      </c>
      <c r="O38" s="60"/>
      <c r="P38" s="61"/>
      <c r="R38" s="6">
        <f>IF(COUNTIF(R39:R40,"-")=COUNTA(R39:R40),"-",SUM(R39:R40))</f>
        <v>63653184</v>
      </c>
      <c r="AE38" s="219"/>
    </row>
    <row r="39" spans="1:31" x14ac:dyDescent="0.2">
      <c r="A39" s="52" t="s">
        <v>209</v>
      </c>
      <c r="C39" s="56"/>
      <c r="D39" s="57"/>
      <c r="E39" s="57" t="s">
        <v>210</v>
      </c>
      <c r="F39" s="57"/>
      <c r="G39" s="57"/>
      <c r="H39" s="57"/>
      <c r="I39" s="57"/>
      <c r="J39" s="57"/>
      <c r="K39" s="63"/>
      <c r="L39" s="63"/>
      <c r="M39" s="63"/>
      <c r="N39" s="59">
        <v>51779</v>
      </c>
      <c r="O39" s="62"/>
      <c r="P39" s="61"/>
      <c r="R39" s="6">
        <v>51778867</v>
      </c>
      <c r="AE39" s="219"/>
    </row>
    <row r="40" spans="1:31" ht="13.5" thickBot="1" x14ac:dyDescent="0.25">
      <c r="A40" s="52" t="s">
        <v>211</v>
      </c>
      <c r="C40" s="56"/>
      <c r="D40" s="57"/>
      <c r="E40" s="57" t="s">
        <v>44</v>
      </c>
      <c r="F40" s="57"/>
      <c r="G40" s="57"/>
      <c r="H40" s="57"/>
      <c r="I40" s="57"/>
      <c r="J40" s="57"/>
      <c r="K40" s="63"/>
      <c r="L40" s="63"/>
      <c r="M40" s="63"/>
      <c r="N40" s="59">
        <v>11874</v>
      </c>
      <c r="O40" s="62"/>
      <c r="P40" s="61"/>
      <c r="R40" s="6">
        <v>11874317</v>
      </c>
      <c r="AE40" s="219"/>
    </row>
    <row r="41" spans="1:31" ht="13.5" thickBot="1" x14ac:dyDescent="0.25">
      <c r="A41" s="52" t="s">
        <v>194</v>
      </c>
      <c r="C41" s="69" t="s">
        <v>195</v>
      </c>
      <c r="D41" s="70"/>
      <c r="E41" s="70"/>
      <c r="F41" s="70"/>
      <c r="G41" s="70"/>
      <c r="H41" s="70"/>
      <c r="I41" s="70"/>
      <c r="J41" s="70"/>
      <c r="K41" s="71"/>
      <c r="L41" s="71"/>
      <c r="M41" s="71"/>
      <c r="N41" s="72">
        <v>-76910840</v>
      </c>
      <c r="O41" s="73"/>
      <c r="P41" s="61"/>
      <c r="R41" s="6">
        <f>IF(COUNTIF(R31:R40,"-")=COUNTA(R31:R40),"-",SUM(R31,R38)-SUM(R32))</f>
        <v>-76910840459</v>
      </c>
      <c r="AE41" s="219"/>
    </row>
    <row r="42" spans="1:31" s="75" customFormat="1" ht="3.75" customHeight="1" x14ac:dyDescent="0.2">
      <c r="A42" s="74"/>
      <c r="C42" s="76"/>
      <c r="D42" s="76"/>
      <c r="E42" s="77"/>
      <c r="F42" s="77"/>
      <c r="G42" s="77"/>
      <c r="H42" s="77"/>
      <c r="I42" s="77"/>
      <c r="J42" s="78"/>
      <c r="K42" s="78"/>
      <c r="L42" s="78"/>
    </row>
    <row r="43" spans="1:31" s="75" customFormat="1" ht="15.65" customHeight="1" x14ac:dyDescent="0.2">
      <c r="A43" s="74"/>
      <c r="C43" s="79"/>
      <c r="D43" s="79" t="s">
        <v>343</v>
      </c>
      <c r="E43" s="80"/>
      <c r="F43" s="80"/>
      <c r="G43" s="80"/>
      <c r="H43" s="80"/>
      <c r="I43" s="80"/>
      <c r="J43" s="81"/>
      <c r="K43" s="81"/>
      <c r="L43" s="81"/>
    </row>
  </sheetData>
  <mergeCells count="5">
    <mergeCell ref="C2:O2"/>
    <mergeCell ref="C3:O3"/>
    <mergeCell ref="C4:O4"/>
    <mergeCell ref="C6:M6"/>
    <mergeCell ref="N6:O6"/>
  </mergeCells>
  <phoneticPr fontId="11"/>
  <pageMargins left="0.7" right="0.7" top="0.39370078740157477" bottom="0.39370078740157477" header="0.51181102362204722" footer="0.5118110236220472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8B6A94-65B9-444B-B69D-77517E222E7B}">
  <sheetPr codeName="Sheet1">
    <pageSetUpPr fitToPage="1"/>
  </sheetPr>
  <dimension ref="A2:X25"/>
  <sheetViews>
    <sheetView showGridLines="0" topLeftCell="B1" zoomScale="85" zoomScaleNormal="85" zoomScaleSheetLayoutView="100" workbookViewId="0">
      <selection activeCell="B1" sqref="B1"/>
    </sheetView>
  </sheetViews>
  <sheetFormatPr defaultColWidth="9" defaultRowHeight="12.5" x14ac:dyDescent="0.2"/>
  <cols>
    <col min="1" max="1" width="0" style="83" hidden="1" customWidth="1"/>
    <col min="2" max="2" width="1.08984375" style="85" customWidth="1"/>
    <col min="3" max="3" width="1.6328125" style="85" customWidth="1"/>
    <col min="4" max="9" width="2" style="85" customWidth="1"/>
    <col min="10" max="10" width="15.36328125" style="85" customWidth="1"/>
    <col min="11" max="11" width="21.6328125" style="85" bestFit="1" customWidth="1"/>
    <col min="12" max="12" width="3" style="85" bestFit="1" customWidth="1"/>
    <col min="13" max="13" width="21.6328125" style="85" bestFit="1" customWidth="1"/>
    <col min="14" max="14" width="3" style="85" bestFit="1" customWidth="1"/>
    <col min="15" max="15" width="21.6328125" style="85" bestFit="1" customWidth="1"/>
    <col min="16" max="16" width="3" style="85" bestFit="1" customWidth="1"/>
    <col min="17" max="17" width="21.6328125" style="85" hidden="1" customWidth="1"/>
    <col min="18" max="18" width="3" style="85" hidden="1" customWidth="1"/>
    <col min="19" max="19" width="1" style="85" customWidth="1"/>
    <col min="20" max="20" width="9" style="85"/>
    <col min="21" max="24" width="0" style="85" hidden="1" customWidth="1"/>
    <col min="25" max="257" width="9" style="85"/>
    <col min="258" max="258" width="1.08984375" style="85" customWidth="1"/>
    <col min="259" max="259" width="1.6328125" style="85" customWidth="1"/>
    <col min="260" max="265" width="2" style="85" customWidth="1"/>
    <col min="266" max="266" width="15.36328125" style="85" customWidth="1"/>
    <col min="267" max="267" width="21.6328125" style="85" bestFit="1" customWidth="1"/>
    <col min="268" max="268" width="3" style="85" bestFit="1" customWidth="1"/>
    <col min="269" max="269" width="21.6328125" style="85" bestFit="1" customWidth="1"/>
    <col min="270" max="270" width="3" style="85" bestFit="1" customWidth="1"/>
    <col min="271" max="271" width="21.6328125" style="85" bestFit="1" customWidth="1"/>
    <col min="272" max="272" width="3" style="85" bestFit="1" customWidth="1"/>
    <col min="273" max="273" width="21.6328125" style="85" customWidth="1"/>
    <col min="274" max="274" width="3" style="85" customWidth="1"/>
    <col min="275" max="275" width="1" style="85" customWidth="1"/>
    <col min="276" max="513" width="9" style="85"/>
    <col min="514" max="514" width="1.08984375" style="85" customWidth="1"/>
    <col min="515" max="515" width="1.6328125" style="85" customWidth="1"/>
    <col min="516" max="521" width="2" style="85" customWidth="1"/>
    <col min="522" max="522" width="15.36328125" style="85" customWidth="1"/>
    <col min="523" max="523" width="21.6328125" style="85" bestFit="1" customWidth="1"/>
    <col min="524" max="524" width="3" style="85" bestFit="1" customWidth="1"/>
    <col min="525" max="525" width="21.6328125" style="85" bestFit="1" customWidth="1"/>
    <col min="526" max="526" width="3" style="85" bestFit="1" customWidth="1"/>
    <col min="527" max="527" width="21.6328125" style="85" bestFit="1" customWidth="1"/>
    <col min="528" max="528" width="3" style="85" bestFit="1" customWidth="1"/>
    <col min="529" max="529" width="21.6328125" style="85" customWidth="1"/>
    <col min="530" max="530" width="3" style="85" customWidth="1"/>
    <col min="531" max="531" width="1" style="85" customWidth="1"/>
    <col min="532" max="769" width="9" style="85"/>
    <col min="770" max="770" width="1.08984375" style="85" customWidth="1"/>
    <col min="771" max="771" width="1.6328125" style="85" customWidth="1"/>
    <col min="772" max="777" width="2" style="85" customWidth="1"/>
    <col min="778" max="778" width="15.36328125" style="85" customWidth="1"/>
    <col min="779" max="779" width="21.6328125" style="85" bestFit="1" customWidth="1"/>
    <col min="780" max="780" width="3" style="85" bestFit="1" customWidth="1"/>
    <col min="781" max="781" width="21.6328125" style="85" bestFit="1" customWidth="1"/>
    <col min="782" max="782" width="3" style="85" bestFit="1" customWidth="1"/>
    <col min="783" max="783" width="21.6328125" style="85" bestFit="1" customWidth="1"/>
    <col min="784" max="784" width="3" style="85" bestFit="1" customWidth="1"/>
    <col min="785" max="785" width="21.6328125" style="85" customWidth="1"/>
    <col min="786" max="786" width="3" style="85" customWidth="1"/>
    <col min="787" max="787" width="1" style="85" customWidth="1"/>
    <col min="788" max="1025" width="9" style="85"/>
    <col min="1026" max="1026" width="1.08984375" style="85" customWidth="1"/>
    <col min="1027" max="1027" width="1.6328125" style="85" customWidth="1"/>
    <col min="1028" max="1033" width="2" style="85" customWidth="1"/>
    <col min="1034" max="1034" width="15.36328125" style="85" customWidth="1"/>
    <col min="1035" max="1035" width="21.6328125" style="85" bestFit="1" customWidth="1"/>
    <col min="1036" max="1036" width="3" style="85" bestFit="1" customWidth="1"/>
    <col min="1037" max="1037" width="21.6328125" style="85" bestFit="1" customWidth="1"/>
    <col min="1038" max="1038" width="3" style="85" bestFit="1" customWidth="1"/>
    <col min="1039" max="1039" width="21.6328125" style="85" bestFit="1" customWidth="1"/>
    <col min="1040" max="1040" width="3" style="85" bestFit="1" customWidth="1"/>
    <col min="1041" max="1041" width="21.6328125" style="85" customWidth="1"/>
    <col min="1042" max="1042" width="3" style="85" customWidth="1"/>
    <col min="1043" max="1043" width="1" style="85" customWidth="1"/>
    <col min="1044" max="1281" width="9" style="85"/>
    <col min="1282" max="1282" width="1.08984375" style="85" customWidth="1"/>
    <col min="1283" max="1283" width="1.6328125" style="85" customWidth="1"/>
    <col min="1284" max="1289" width="2" style="85" customWidth="1"/>
    <col min="1290" max="1290" width="15.36328125" style="85" customWidth="1"/>
    <col min="1291" max="1291" width="21.6328125" style="85" bestFit="1" customWidth="1"/>
    <col min="1292" max="1292" width="3" style="85" bestFit="1" customWidth="1"/>
    <col min="1293" max="1293" width="21.6328125" style="85" bestFit="1" customWidth="1"/>
    <col min="1294" max="1294" width="3" style="85" bestFit="1" customWidth="1"/>
    <col min="1295" max="1295" width="21.6328125" style="85" bestFit="1" customWidth="1"/>
    <col min="1296" max="1296" width="3" style="85" bestFit="1" customWidth="1"/>
    <col min="1297" max="1297" width="21.6328125" style="85" customWidth="1"/>
    <col min="1298" max="1298" width="3" style="85" customWidth="1"/>
    <col min="1299" max="1299" width="1" style="85" customWidth="1"/>
    <col min="1300" max="1537" width="9" style="85"/>
    <col min="1538" max="1538" width="1.08984375" style="85" customWidth="1"/>
    <col min="1539" max="1539" width="1.6328125" style="85" customWidth="1"/>
    <col min="1540" max="1545" width="2" style="85" customWidth="1"/>
    <col min="1546" max="1546" width="15.36328125" style="85" customWidth="1"/>
    <col min="1547" max="1547" width="21.6328125" style="85" bestFit="1" customWidth="1"/>
    <col min="1548" max="1548" width="3" style="85" bestFit="1" customWidth="1"/>
    <col min="1549" max="1549" width="21.6328125" style="85" bestFit="1" customWidth="1"/>
    <col min="1550" max="1550" width="3" style="85" bestFit="1" customWidth="1"/>
    <col min="1551" max="1551" width="21.6328125" style="85" bestFit="1" customWidth="1"/>
    <col min="1552" max="1552" width="3" style="85" bestFit="1" customWidth="1"/>
    <col min="1553" max="1553" width="21.6328125" style="85" customWidth="1"/>
    <col min="1554" max="1554" width="3" style="85" customWidth="1"/>
    <col min="1555" max="1555" width="1" style="85" customWidth="1"/>
    <col min="1556" max="1793" width="9" style="85"/>
    <col min="1794" max="1794" width="1.08984375" style="85" customWidth="1"/>
    <col min="1795" max="1795" width="1.6328125" style="85" customWidth="1"/>
    <col min="1796" max="1801" width="2" style="85" customWidth="1"/>
    <col min="1802" max="1802" width="15.36328125" style="85" customWidth="1"/>
    <col min="1803" max="1803" width="21.6328125" style="85" bestFit="1" customWidth="1"/>
    <col min="1804" max="1804" width="3" style="85" bestFit="1" customWidth="1"/>
    <col min="1805" max="1805" width="21.6328125" style="85" bestFit="1" customWidth="1"/>
    <col min="1806" max="1806" width="3" style="85" bestFit="1" customWidth="1"/>
    <col min="1807" max="1807" width="21.6328125" style="85" bestFit="1" customWidth="1"/>
    <col min="1808" max="1808" width="3" style="85" bestFit="1" customWidth="1"/>
    <col min="1809" max="1809" width="21.6328125" style="85" customWidth="1"/>
    <col min="1810" max="1810" width="3" style="85" customWidth="1"/>
    <col min="1811" max="1811" width="1" style="85" customWidth="1"/>
    <col min="1812" max="2049" width="9" style="85"/>
    <col min="2050" max="2050" width="1.08984375" style="85" customWidth="1"/>
    <col min="2051" max="2051" width="1.6328125" style="85" customWidth="1"/>
    <col min="2052" max="2057" width="2" style="85" customWidth="1"/>
    <col min="2058" max="2058" width="15.36328125" style="85" customWidth="1"/>
    <col min="2059" max="2059" width="21.6328125" style="85" bestFit="1" customWidth="1"/>
    <col min="2060" max="2060" width="3" style="85" bestFit="1" customWidth="1"/>
    <col min="2061" max="2061" width="21.6328125" style="85" bestFit="1" customWidth="1"/>
    <col min="2062" max="2062" width="3" style="85" bestFit="1" customWidth="1"/>
    <col min="2063" max="2063" width="21.6328125" style="85" bestFit="1" customWidth="1"/>
    <col min="2064" max="2064" width="3" style="85" bestFit="1" customWidth="1"/>
    <col min="2065" max="2065" width="21.6328125" style="85" customWidth="1"/>
    <col min="2066" max="2066" width="3" style="85" customWidth="1"/>
    <col min="2067" max="2067" width="1" style="85" customWidth="1"/>
    <col min="2068" max="2305" width="9" style="85"/>
    <col min="2306" max="2306" width="1.08984375" style="85" customWidth="1"/>
    <col min="2307" max="2307" width="1.6328125" style="85" customWidth="1"/>
    <col min="2308" max="2313" width="2" style="85" customWidth="1"/>
    <col min="2314" max="2314" width="15.36328125" style="85" customWidth="1"/>
    <col min="2315" max="2315" width="21.6328125" style="85" bestFit="1" customWidth="1"/>
    <col min="2316" max="2316" width="3" style="85" bestFit="1" customWidth="1"/>
    <col min="2317" max="2317" width="21.6328125" style="85" bestFit="1" customWidth="1"/>
    <col min="2318" max="2318" width="3" style="85" bestFit="1" customWidth="1"/>
    <col min="2319" max="2319" width="21.6328125" style="85" bestFit="1" customWidth="1"/>
    <col min="2320" max="2320" width="3" style="85" bestFit="1" customWidth="1"/>
    <col min="2321" max="2321" width="21.6328125" style="85" customWidth="1"/>
    <col min="2322" max="2322" width="3" style="85" customWidth="1"/>
    <col min="2323" max="2323" width="1" style="85" customWidth="1"/>
    <col min="2324" max="2561" width="9" style="85"/>
    <col min="2562" max="2562" width="1.08984375" style="85" customWidth="1"/>
    <col min="2563" max="2563" width="1.6328125" style="85" customWidth="1"/>
    <col min="2564" max="2569" width="2" style="85" customWidth="1"/>
    <col min="2570" max="2570" width="15.36328125" style="85" customWidth="1"/>
    <col min="2571" max="2571" width="21.6328125" style="85" bestFit="1" customWidth="1"/>
    <col min="2572" max="2572" width="3" style="85" bestFit="1" customWidth="1"/>
    <col min="2573" max="2573" width="21.6328125" style="85" bestFit="1" customWidth="1"/>
    <col min="2574" max="2574" width="3" style="85" bestFit="1" customWidth="1"/>
    <col min="2575" max="2575" width="21.6328125" style="85" bestFit="1" customWidth="1"/>
    <col min="2576" max="2576" width="3" style="85" bestFit="1" customWidth="1"/>
    <col min="2577" max="2577" width="21.6328125" style="85" customWidth="1"/>
    <col min="2578" max="2578" width="3" style="85" customWidth="1"/>
    <col min="2579" max="2579" width="1" style="85" customWidth="1"/>
    <col min="2580" max="2817" width="9" style="85"/>
    <col min="2818" max="2818" width="1.08984375" style="85" customWidth="1"/>
    <col min="2819" max="2819" width="1.6328125" style="85" customWidth="1"/>
    <col min="2820" max="2825" width="2" style="85" customWidth="1"/>
    <col min="2826" max="2826" width="15.36328125" style="85" customWidth="1"/>
    <col min="2827" max="2827" width="21.6328125" style="85" bestFit="1" customWidth="1"/>
    <col min="2828" max="2828" width="3" style="85" bestFit="1" customWidth="1"/>
    <col min="2829" max="2829" width="21.6328125" style="85" bestFit="1" customWidth="1"/>
    <col min="2830" max="2830" width="3" style="85" bestFit="1" customWidth="1"/>
    <col min="2831" max="2831" width="21.6328125" style="85" bestFit="1" customWidth="1"/>
    <col min="2832" max="2832" width="3" style="85" bestFit="1" customWidth="1"/>
    <col min="2833" max="2833" width="21.6328125" style="85" customWidth="1"/>
    <col min="2834" max="2834" width="3" style="85" customWidth="1"/>
    <col min="2835" max="2835" width="1" style="85" customWidth="1"/>
    <col min="2836" max="3073" width="9" style="85"/>
    <col min="3074" max="3074" width="1.08984375" style="85" customWidth="1"/>
    <col min="3075" max="3075" width="1.6328125" style="85" customWidth="1"/>
    <col min="3076" max="3081" width="2" style="85" customWidth="1"/>
    <col min="3082" max="3082" width="15.36328125" style="85" customWidth="1"/>
    <col min="3083" max="3083" width="21.6328125" style="85" bestFit="1" customWidth="1"/>
    <col min="3084" max="3084" width="3" style="85" bestFit="1" customWidth="1"/>
    <col min="3085" max="3085" width="21.6328125" style="85" bestFit="1" customWidth="1"/>
    <col min="3086" max="3086" width="3" style="85" bestFit="1" customWidth="1"/>
    <col min="3087" max="3087" width="21.6328125" style="85" bestFit="1" customWidth="1"/>
    <col min="3088" max="3088" width="3" style="85" bestFit="1" customWidth="1"/>
    <col min="3089" max="3089" width="21.6328125" style="85" customWidth="1"/>
    <col min="3090" max="3090" width="3" style="85" customWidth="1"/>
    <col min="3091" max="3091" width="1" style="85" customWidth="1"/>
    <col min="3092" max="3329" width="9" style="85"/>
    <col min="3330" max="3330" width="1.08984375" style="85" customWidth="1"/>
    <col min="3331" max="3331" width="1.6328125" style="85" customWidth="1"/>
    <col min="3332" max="3337" width="2" style="85" customWidth="1"/>
    <col min="3338" max="3338" width="15.36328125" style="85" customWidth="1"/>
    <col min="3339" max="3339" width="21.6328125" style="85" bestFit="1" customWidth="1"/>
    <col min="3340" max="3340" width="3" style="85" bestFit="1" customWidth="1"/>
    <col min="3341" max="3341" width="21.6328125" style="85" bestFit="1" customWidth="1"/>
    <col min="3342" max="3342" width="3" style="85" bestFit="1" customWidth="1"/>
    <col min="3343" max="3343" width="21.6328125" style="85" bestFit="1" customWidth="1"/>
    <col min="3344" max="3344" width="3" style="85" bestFit="1" customWidth="1"/>
    <col min="3345" max="3345" width="21.6328125" style="85" customWidth="1"/>
    <col min="3346" max="3346" width="3" style="85" customWidth="1"/>
    <col min="3347" max="3347" width="1" style="85" customWidth="1"/>
    <col min="3348" max="3585" width="9" style="85"/>
    <col min="3586" max="3586" width="1.08984375" style="85" customWidth="1"/>
    <col min="3587" max="3587" width="1.6328125" style="85" customWidth="1"/>
    <col min="3588" max="3593" width="2" style="85" customWidth="1"/>
    <col min="3594" max="3594" width="15.36328125" style="85" customWidth="1"/>
    <col min="3595" max="3595" width="21.6328125" style="85" bestFit="1" customWidth="1"/>
    <col min="3596" max="3596" width="3" style="85" bestFit="1" customWidth="1"/>
    <col min="3597" max="3597" width="21.6328125" style="85" bestFit="1" customWidth="1"/>
    <col min="3598" max="3598" width="3" style="85" bestFit="1" customWidth="1"/>
    <col min="3599" max="3599" width="21.6328125" style="85" bestFit="1" customWidth="1"/>
    <col min="3600" max="3600" width="3" style="85" bestFit="1" customWidth="1"/>
    <col min="3601" max="3601" width="21.6328125" style="85" customWidth="1"/>
    <col min="3602" max="3602" width="3" style="85" customWidth="1"/>
    <col min="3603" max="3603" width="1" style="85" customWidth="1"/>
    <col min="3604" max="3841" width="9" style="85"/>
    <col min="3842" max="3842" width="1.08984375" style="85" customWidth="1"/>
    <col min="3843" max="3843" width="1.6328125" style="85" customWidth="1"/>
    <col min="3844" max="3849" width="2" style="85" customWidth="1"/>
    <col min="3850" max="3850" width="15.36328125" style="85" customWidth="1"/>
    <col min="3851" max="3851" width="21.6328125" style="85" bestFit="1" customWidth="1"/>
    <col min="3852" max="3852" width="3" style="85" bestFit="1" customWidth="1"/>
    <col min="3853" max="3853" width="21.6328125" style="85" bestFit="1" customWidth="1"/>
    <col min="3854" max="3854" width="3" style="85" bestFit="1" customWidth="1"/>
    <col min="3855" max="3855" width="21.6328125" style="85" bestFit="1" customWidth="1"/>
    <col min="3856" max="3856" width="3" style="85" bestFit="1" customWidth="1"/>
    <col min="3857" max="3857" width="21.6328125" style="85" customWidth="1"/>
    <col min="3858" max="3858" width="3" style="85" customWidth="1"/>
    <col min="3859" max="3859" width="1" style="85" customWidth="1"/>
    <col min="3860" max="4097" width="9" style="85"/>
    <col min="4098" max="4098" width="1.08984375" style="85" customWidth="1"/>
    <col min="4099" max="4099" width="1.6328125" style="85" customWidth="1"/>
    <col min="4100" max="4105" width="2" style="85" customWidth="1"/>
    <col min="4106" max="4106" width="15.36328125" style="85" customWidth="1"/>
    <col min="4107" max="4107" width="21.6328125" style="85" bestFit="1" customWidth="1"/>
    <col min="4108" max="4108" width="3" style="85" bestFit="1" customWidth="1"/>
    <col min="4109" max="4109" width="21.6328125" style="85" bestFit="1" customWidth="1"/>
    <col min="4110" max="4110" width="3" style="85" bestFit="1" customWidth="1"/>
    <col min="4111" max="4111" width="21.6328125" style="85" bestFit="1" customWidth="1"/>
    <col min="4112" max="4112" width="3" style="85" bestFit="1" customWidth="1"/>
    <col min="4113" max="4113" width="21.6328125" style="85" customWidth="1"/>
    <col min="4114" max="4114" width="3" style="85" customWidth="1"/>
    <col min="4115" max="4115" width="1" style="85" customWidth="1"/>
    <col min="4116" max="4353" width="9" style="85"/>
    <col min="4354" max="4354" width="1.08984375" style="85" customWidth="1"/>
    <col min="4355" max="4355" width="1.6328125" style="85" customWidth="1"/>
    <col min="4356" max="4361" width="2" style="85" customWidth="1"/>
    <col min="4362" max="4362" width="15.36328125" style="85" customWidth="1"/>
    <col min="4363" max="4363" width="21.6328125" style="85" bestFit="1" customWidth="1"/>
    <col min="4364" max="4364" width="3" style="85" bestFit="1" customWidth="1"/>
    <col min="4365" max="4365" width="21.6328125" style="85" bestFit="1" customWidth="1"/>
    <col min="4366" max="4366" width="3" style="85" bestFit="1" customWidth="1"/>
    <col min="4367" max="4367" width="21.6328125" style="85" bestFit="1" customWidth="1"/>
    <col min="4368" max="4368" width="3" style="85" bestFit="1" customWidth="1"/>
    <col min="4369" max="4369" width="21.6328125" style="85" customWidth="1"/>
    <col min="4370" max="4370" width="3" style="85" customWidth="1"/>
    <col min="4371" max="4371" width="1" style="85" customWidth="1"/>
    <col min="4372" max="4609" width="9" style="85"/>
    <col min="4610" max="4610" width="1.08984375" style="85" customWidth="1"/>
    <col min="4611" max="4611" width="1.6328125" style="85" customWidth="1"/>
    <col min="4612" max="4617" width="2" style="85" customWidth="1"/>
    <col min="4618" max="4618" width="15.36328125" style="85" customWidth="1"/>
    <col min="4619" max="4619" width="21.6328125" style="85" bestFit="1" customWidth="1"/>
    <col min="4620" max="4620" width="3" style="85" bestFit="1" customWidth="1"/>
    <col min="4621" max="4621" width="21.6328125" style="85" bestFit="1" customWidth="1"/>
    <col min="4622" max="4622" width="3" style="85" bestFit="1" customWidth="1"/>
    <col min="4623" max="4623" width="21.6328125" style="85" bestFit="1" customWidth="1"/>
    <col min="4624" max="4624" width="3" style="85" bestFit="1" customWidth="1"/>
    <col min="4625" max="4625" width="21.6328125" style="85" customWidth="1"/>
    <col min="4626" max="4626" width="3" style="85" customWidth="1"/>
    <col min="4627" max="4627" width="1" style="85" customWidth="1"/>
    <col min="4628" max="4865" width="9" style="85"/>
    <col min="4866" max="4866" width="1.08984375" style="85" customWidth="1"/>
    <col min="4867" max="4867" width="1.6328125" style="85" customWidth="1"/>
    <col min="4868" max="4873" width="2" style="85" customWidth="1"/>
    <col min="4874" max="4874" width="15.36328125" style="85" customWidth="1"/>
    <col min="4875" max="4875" width="21.6328125" style="85" bestFit="1" customWidth="1"/>
    <col min="4876" max="4876" width="3" style="85" bestFit="1" customWidth="1"/>
    <col min="4877" max="4877" width="21.6328125" style="85" bestFit="1" customWidth="1"/>
    <col min="4878" max="4878" width="3" style="85" bestFit="1" customWidth="1"/>
    <col min="4879" max="4879" width="21.6328125" style="85" bestFit="1" customWidth="1"/>
    <col min="4880" max="4880" width="3" style="85" bestFit="1" customWidth="1"/>
    <col min="4881" max="4881" width="21.6328125" style="85" customWidth="1"/>
    <col min="4882" max="4882" width="3" style="85" customWidth="1"/>
    <col min="4883" max="4883" width="1" style="85" customWidth="1"/>
    <col min="4884" max="5121" width="9" style="85"/>
    <col min="5122" max="5122" width="1.08984375" style="85" customWidth="1"/>
    <col min="5123" max="5123" width="1.6328125" style="85" customWidth="1"/>
    <col min="5124" max="5129" width="2" style="85" customWidth="1"/>
    <col min="5130" max="5130" width="15.36328125" style="85" customWidth="1"/>
    <col min="5131" max="5131" width="21.6328125" style="85" bestFit="1" customWidth="1"/>
    <col min="5132" max="5132" width="3" style="85" bestFit="1" customWidth="1"/>
    <col min="5133" max="5133" width="21.6328125" style="85" bestFit="1" customWidth="1"/>
    <col min="5134" max="5134" width="3" style="85" bestFit="1" customWidth="1"/>
    <col min="5135" max="5135" width="21.6328125" style="85" bestFit="1" customWidth="1"/>
    <col min="5136" max="5136" width="3" style="85" bestFit="1" customWidth="1"/>
    <col min="5137" max="5137" width="21.6328125" style="85" customWidth="1"/>
    <col min="5138" max="5138" width="3" style="85" customWidth="1"/>
    <col min="5139" max="5139" width="1" style="85" customWidth="1"/>
    <col min="5140" max="5377" width="9" style="85"/>
    <col min="5378" max="5378" width="1.08984375" style="85" customWidth="1"/>
    <col min="5379" max="5379" width="1.6328125" style="85" customWidth="1"/>
    <col min="5380" max="5385" width="2" style="85" customWidth="1"/>
    <col min="5386" max="5386" width="15.36328125" style="85" customWidth="1"/>
    <col min="5387" max="5387" width="21.6328125" style="85" bestFit="1" customWidth="1"/>
    <col min="5388" max="5388" width="3" style="85" bestFit="1" customWidth="1"/>
    <col min="5389" max="5389" width="21.6328125" style="85" bestFit="1" customWidth="1"/>
    <col min="5390" max="5390" width="3" style="85" bestFit="1" customWidth="1"/>
    <col min="5391" max="5391" width="21.6328125" style="85" bestFit="1" customWidth="1"/>
    <col min="5392" max="5392" width="3" style="85" bestFit="1" customWidth="1"/>
    <col min="5393" max="5393" width="21.6328125" style="85" customWidth="1"/>
    <col min="5394" max="5394" width="3" style="85" customWidth="1"/>
    <col min="5395" max="5395" width="1" style="85" customWidth="1"/>
    <col min="5396" max="5633" width="9" style="85"/>
    <col min="5634" max="5634" width="1.08984375" style="85" customWidth="1"/>
    <col min="5635" max="5635" width="1.6328125" style="85" customWidth="1"/>
    <col min="5636" max="5641" width="2" style="85" customWidth="1"/>
    <col min="5642" max="5642" width="15.36328125" style="85" customWidth="1"/>
    <col min="5643" max="5643" width="21.6328125" style="85" bestFit="1" customWidth="1"/>
    <col min="5644" max="5644" width="3" style="85" bestFit="1" customWidth="1"/>
    <col min="5645" max="5645" width="21.6328125" style="85" bestFit="1" customWidth="1"/>
    <col min="5646" max="5646" width="3" style="85" bestFit="1" customWidth="1"/>
    <col min="5647" max="5647" width="21.6328125" style="85" bestFit="1" customWidth="1"/>
    <col min="5648" max="5648" width="3" style="85" bestFit="1" customWidth="1"/>
    <col min="5649" max="5649" width="21.6328125" style="85" customWidth="1"/>
    <col min="5650" max="5650" width="3" style="85" customWidth="1"/>
    <col min="5651" max="5651" width="1" style="85" customWidth="1"/>
    <col min="5652" max="5889" width="9" style="85"/>
    <col min="5890" max="5890" width="1.08984375" style="85" customWidth="1"/>
    <col min="5891" max="5891" width="1.6328125" style="85" customWidth="1"/>
    <col min="5892" max="5897" width="2" style="85" customWidth="1"/>
    <col min="5898" max="5898" width="15.36328125" style="85" customWidth="1"/>
    <col min="5899" max="5899" width="21.6328125" style="85" bestFit="1" customWidth="1"/>
    <col min="5900" max="5900" width="3" style="85" bestFit="1" customWidth="1"/>
    <col min="5901" max="5901" width="21.6328125" style="85" bestFit="1" customWidth="1"/>
    <col min="5902" max="5902" width="3" style="85" bestFit="1" customWidth="1"/>
    <col min="5903" max="5903" width="21.6328125" style="85" bestFit="1" customWidth="1"/>
    <col min="5904" max="5904" width="3" style="85" bestFit="1" customWidth="1"/>
    <col min="5905" max="5905" width="21.6328125" style="85" customWidth="1"/>
    <col min="5906" max="5906" width="3" style="85" customWidth="1"/>
    <col min="5907" max="5907" width="1" style="85" customWidth="1"/>
    <col min="5908" max="6145" width="9" style="85"/>
    <col min="6146" max="6146" width="1.08984375" style="85" customWidth="1"/>
    <col min="6147" max="6147" width="1.6328125" style="85" customWidth="1"/>
    <col min="6148" max="6153" width="2" style="85" customWidth="1"/>
    <col min="6154" max="6154" width="15.36328125" style="85" customWidth="1"/>
    <col min="6155" max="6155" width="21.6328125" style="85" bestFit="1" customWidth="1"/>
    <col min="6156" max="6156" width="3" style="85" bestFit="1" customWidth="1"/>
    <col min="6157" max="6157" width="21.6328125" style="85" bestFit="1" customWidth="1"/>
    <col min="6158" max="6158" width="3" style="85" bestFit="1" customWidth="1"/>
    <col min="6159" max="6159" width="21.6328125" style="85" bestFit="1" customWidth="1"/>
    <col min="6160" max="6160" width="3" style="85" bestFit="1" customWidth="1"/>
    <col min="6161" max="6161" width="21.6328125" style="85" customWidth="1"/>
    <col min="6162" max="6162" width="3" style="85" customWidth="1"/>
    <col min="6163" max="6163" width="1" style="85" customWidth="1"/>
    <col min="6164" max="6401" width="9" style="85"/>
    <col min="6402" max="6402" width="1.08984375" style="85" customWidth="1"/>
    <col min="6403" max="6403" width="1.6328125" style="85" customWidth="1"/>
    <col min="6404" max="6409" width="2" style="85" customWidth="1"/>
    <col min="6410" max="6410" width="15.36328125" style="85" customWidth="1"/>
    <col min="6411" max="6411" width="21.6328125" style="85" bestFit="1" customWidth="1"/>
    <col min="6412" max="6412" width="3" style="85" bestFit="1" customWidth="1"/>
    <col min="6413" max="6413" width="21.6328125" style="85" bestFit="1" customWidth="1"/>
    <col min="6414" max="6414" width="3" style="85" bestFit="1" customWidth="1"/>
    <col min="6415" max="6415" width="21.6328125" style="85" bestFit="1" customWidth="1"/>
    <col min="6416" max="6416" width="3" style="85" bestFit="1" customWidth="1"/>
    <col min="6417" max="6417" width="21.6328125" style="85" customWidth="1"/>
    <col min="6418" max="6418" width="3" style="85" customWidth="1"/>
    <col min="6419" max="6419" width="1" style="85" customWidth="1"/>
    <col min="6420" max="6657" width="9" style="85"/>
    <col min="6658" max="6658" width="1.08984375" style="85" customWidth="1"/>
    <col min="6659" max="6659" width="1.6328125" style="85" customWidth="1"/>
    <col min="6660" max="6665" width="2" style="85" customWidth="1"/>
    <col min="6666" max="6666" width="15.36328125" style="85" customWidth="1"/>
    <col min="6667" max="6667" width="21.6328125" style="85" bestFit="1" customWidth="1"/>
    <col min="6668" max="6668" width="3" style="85" bestFit="1" customWidth="1"/>
    <col min="6669" max="6669" width="21.6328125" style="85" bestFit="1" customWidth="1"/>
    <col min="6670" max="6670" width="3" style="85" bestFit="1" customWidth="1"/>
    <col min="6671" max="6671" width="21.6328125" style="85" bestFit="1" customWidth="1"/>
    <col min="6672" max="6672" width="3" style="85" bestFit="1" customWidth="1"/>
    <col min="6673" max="6673" width="21.6328125" style="85" customWidth="1"/>
    <col min="6674" max="6674" width="3" style="85" customWidth="1"/>
    <col min="6675" max="6675" width="1" style="85" customWidth="1"/>
    <col min="6676" max="6913" width="9" style="85"/>
    <col min="6914" max="6914" width="1.08984375" style="85" customWidth="1"/>
    <col min="6915" max="6915" width="1.6328125" style="85" customWidth="1"/>
    <col min="6916" max="6921" width="2" style="85" customWidth="1"/>
    <col min="6922" max="6922" width="15.36328125" style="85" customWidth="1"/>
    <col min="6923" max="6923" width="21.6328125" style="85" bestFit="1" customWidth="1"/>
    <col min="6924" max="6924" width="3" style="85" bestFit="1" customWidth="1"/>
    <col min="6925" max="6925" width="21.6328125" style="85" bestFit="1" customWidth="1"/>
    <col min="6926" max="6926" width="3" style="85" bestFit="1" customWidth="1"/>
    <col min="6927" max="6927" width="21.6328125" style="85" bestFit="1" customWidth="1"/>
    <col min="6928" max="6928" width="3" style="85" bestFit="1" customWidth="1"/>
    <col min="6929" max="6929" width="21.6328125" style="85" customWidth="1"/>
    <col min="6930" max="6930" width="3" style="85" customWidth="1"/>
    <col min="6931" max="6931" width="1" style="85" customWidth="1"/>
    <col min="6932" max="7169" width="9" style="85"/>
    <col min="7170" max="7170" width="1.08984375" style="85" customWidth="1"/>
    <col min="7171" max="7171" width="1.6328125" style="85" customWidth="1"/>
    <col min="7172" max="7177" width="2" style="85" customWidth="1"/>
    <col min="7178" max="7178" width="15.36328125" style="85" customWidth="1"/>
    <col min="7179" max="7179" width="21.6328125" style="85" bestFit="1" customWidth="1"/>
    <col min="7180" max="7180" width="3" style="85" bestFit="1" customWidth="1"/>
    <col min="7181" max="7181" width="21.6328125" style="85" bestFit="1" customWidth="1"/>
    <col min="7182" max="7182" width="3" style="85" bestFit="1" customWidth="1"/>
    <col min="7183" max="7183" width="21.6328125" style="85" bestFit="1" customWidth="1"/>
    <col min="7184" max="7184" width="3" style="85" bestFit="1" customWidth="1"/>
    <col min="7185" max="7185" width="21.6328125" style="85" customWidth="1"/>
    <col min="7186" max="7186" width="3" style="85" customWidth="1"/>
    <col min="7187" max="7187" width="1" style="85" customWidth="1"/>
    <col min="7188" max="7425" width="9" style="85"/>
    <col min="7426" max="7426" width="1.08984375" style="85" customWidth="1"/>
    <col min="7427" max="7427" width="1.6328125" style="85" customWidth="1"/>
    <col min="7428" max="7433" width="2" style="85" customWidth="1"/>
    <col min="7434" max="7434" width="15.36328125" style="85" customWidth="1"/>
    <col min="7435" max="7435" width="21.6328125" style="85" bestFit="1" customWidth="1"/>
    <col min="7436" max="7436" width="3" style="85" bestFit="1" customWidth="1"/>
    <col min="7437" max="7437" width="21.6328125" style="85" bestFit="1" customWidth="1"/>
    <col min="7438" max="7438" width="3" style="85" bestFit="1" customWidth="1"/>
    <col min="7439" max="7439" width="21.6328125" style="85" bestFit="1" customWidth="1"/>
    <col min="7440" max="7440" width="3" style="85" bestFit="1" customWidth="1"/>
    <col min="7441" max="7441" width="21.6328125" style="85" customWidth="1"/>
    <col min="7442" max="7442" width="3" style="85" customWidth="1"/>
    <col min="7443" max="7443" width="1" style="85" customWidth="1"/>
    <col min="7444" max="7681" width="9" style="85"/>
    <col min="7682" max="7682" width="1.08984375" style="85" customWidth="1"/>
    <col min="7683" max="7683" width="1.6328125" style="85" customWidth="1"/>
    <col min="7684" max="7689" width="2" style="85" customWidth="1"/>
    <col min="7690" max="7690" width="15.36328125" style="85" customWidth="1"/>
    <col min="7691" max="7691" width="21.6328125" style="85" bestFit="1" customWidth="1"/>
    <col min="7692" max="7692" width="3" style="85" bestFit="1" customWidth="1"/>
    <col min="7693" max="7693" width="21.6328125" style="85" bestFit="1" customWidth="1"/>
    <col min="7694" max="7694" width="3" style="85" bestFit="1" customWidth="1"/>
    <col min="7695" max="7695" width="21.6328125" style="85" bestFit="1" customWidth="1"/>
    <col min="7696" max="7696" width="3" style="85" bestFit="1" customWidth="1"/>
    <col min="7697" max="7697" width="21.6328125" style="85" customWidth="1"/>
    <col min="7698" max="7698" width="3" style="85" customWidth="1"/>
    <col min="7699" max="7699" width="1" style="85" customWidth="1"/>
    <col min="7700" max="7937" width="9" style="85"/>
    <col min="7938" max="7938" width="1.08984375" style="85" customWidth="1"/>
    <col min="7939" max="7939" width="1.6328125" style="85" customWidth="1"/>
    <col min="7940" max="7945" width="2" style="85" customWidth="1"/>
    <col min="7946" max="7946" width="15.36328125" style="85" customWidth="1"/>
    <col min="7947" max="7947" width="21.6328125" style="85" bestFit="1" customWidth="1"/>
    <col min="7948" max="7948" width="3" style="85" bestFit="1" customWidth="1"/>
    <col min="7949" max="7949" width="21.6328125" style="85" bestFit="1" customWidth="1"/>
    <col min="7950" max="7950" width="3" style="85" bestFit="1" customWidth="1"/>
    <col min="7951" max="7951" width="21.6328125" style="85" bestFit="1" customWidth="1"/>
    <col min="7952" max="7952" width="3" style="85" bestFit="1" customWidth="1"/>
    <col min="7953" max="7953" width="21.6328125" style="85" customWidth="1"/>
    <col min="7954" max="7954" width="3" style="85" customWidth="1"/>
    <col min="7955" max="7955" width="1" style="85" customWidth="1"/>
    <col min="7956" max="8193" width="9" style="85"/>
    <col min="8194" max="8194" width="1.08984375" style="85" customWidth="1"/>
    <col min="8195" max="8195" width="1.6328125" style="85" customWidth="1"/>
    <col min="8196" max="8201" width="2" style="85" customWidth="1"/>
    <col min="8202" max="8202" width="15.36328125" style="85" customWidth="1"/>
    <col min="8203" max="8203" width="21.6328125" style="85" bestFit="1" customWidth="1"/>
    <col min="8204" max="8204" width="3" style="85" bestFit="1" customWidth="1"/>
    <col min="8205" max="8205" width="21.6328125" style="85" bestFit="1" customWidth="1"/>
    <col min="8206" max="8206" width="3" style="85" bestFit="1" customWidth="1"/>
    <col min="8207" max="8207" width="21.6328125" style="85" bestFit="1" customWidth="1"/>
    <col min="8208" max="8208" width="3" style="85" bestFit="1" customWidth="1"/>
    <col min="8209" max="8209" width="21.6328125" style="85" customWidth="1"/>
    <col min="8210" max="8210" width="3" style="85" customWidth="1"/>
    <col min="8211" max="8211" width="1" style="85" customWidth="1"/>
    <col min="8212" max="8449" width="9" style="85"/>
    <col min="8450" max="8450" width="1.08984375" style="85" customWidth="1"/>
    <col min="8451" max="8451" width="1.6328125" style="85" customWidth="1"/>
    <col min="8452" max="8457" width="2" style="85" customWidth="1"/>
    <col min="8458" max="8458" width="15.36328125" style="85" customWidth="1"/>
    <col min="8459" max="8459" width="21.6328125" style="85" bestFit="1" customWidth="1"/>
    <col min="8460" max="8460" width="3" style="85" bestFit="1" customWidth="1"/>
    <col min="8461" max="8461" width="21.6328125" style="85" bestFit="1" customWidth="1"/>
    <col min="8462" max="8462" width="3" style="85" bestFit="1" customWidth="1"/>
    <col min="8463" max="8463" width="21.6328125" style="85" bestFit="1" customWidth="1"/>
    <col min="8464" max="8464" width="3" style="85" bestFit="1" customWidth="1"/>
    <col min="8465" max="8465" width="21.6328125" style="85" customWidth="1"/>
    <col min="8466" max="8466" width="3" style="85" customWidth="1"/>
    <col min="8467" max="8467" width="1" style="85" customWidth="1"/>
    <col min="8468" max="8705" width="9" style="85"/>
    <col min="8706" max="8706" width="1.08984375" style="85" customWidth="1"/>
    <col min="8707" max="8707" width="1.6328125" style="85" customWidth="1"/>
    <col min="8708" max="8713" width="2" style="85" customWidth="1"/>
    <col min="8714" max="8714" width="15.36328125" style="85" customWidth="1"/>
    <col min="8715" max="8715" width="21.6328125" style="85" bestFit="1" customWidth="1"/>
    <col min="8716" max="8716" width="3" style="85" bestFit="1" customWidth="1"/>
    <col min="8717" max="8717" width="21.6328125" style="85" bestFit="1" customWidth="1"/>
    <col min="8718" max="8718" width="3" style="85" bestFit="1" customWidth="1"/>
    <col min="8719" max="8719" width="21.6328125" style="85" bestFit="1" customWidth="1"/>
    <col min="8720" max="8720" width="3" style="85" bestFit="1" customWidth="1"/>
    <col min="8721" max="8721" width="21.6328125" style="85" customWidth="1"/>
    <col min="8722" max="8722" width="3" style="85" customWidth="1"/>
    <col min="8723" max="8723" width="1" style="85" customWidth="1"/>
    <col min="8724" max="8961" width="9" style="85"/>
    <col min="8962" max="8962" width="1.08984375" style="85" customWidth="1"/>
    <col min="8963" max="8963" width="1.6328125" style="85" customWidth="1"/>
    <col min="8964" max="8969" width="2" style="85" customWidth="1"/>
    <col min="8970" max="8970" width="15.36328125" style="85" customWidth="1"/>
    <col min="8971" max="8971" width="21.6328125" style="85" bestFit="1" customWidth="1"/>
    <col min="8972" max="8972" width="3" style="85" bestFit="1" customWidth="1"/>
    <col min="8973" max="8973" width="21.6328125" style="85" bestFit="1" customWidth="1"/>
    <col min="8974" max="8974" width="3" style="85" bestFit="1" customWidth="1"/>
    <col min="8975" max="8975" width="21.6328125" style="85" bestFit="1" customWidth="1"/>
    <col min="8976" max="8976" width="3" style="85" bestFit="1" customWidth="1"/>
    <col min="8977" max="8977" width="21.6328125" style="85" customWidth="1"/>
    <col min="8978" max="8978" width="3" style="85" customWidth="1"/>
    <col min="8979" max="8979" width="1" style="85" customWidth="1"/>
    <col min="8980" max="9217" width="9" style="85"/>
    <col min="9218" max="9218" width="1.08984375" style="85" customWidth="1"/>
    <col min="9219" max="9219" width="1.6328125" style="85" customWidth="1"/>
    <col min="9220" max="9225" width="2" style="85" customWidth="1"/>
    <col min="9226" max="9226" width="15.36328125" style="85" customWidth="1"/>
    <col min="9227" max="9227" width="21.6328125" style="85" bestFit="1" customWidth="1"/>
    <col min="9228" max="9228" width="3" style="85" bestFit="1" customWidth="1"/>
    <col min="9229" max="9229" width="21.6328125" style="85" bestFit="1" customWidth="1"/>
    <col min="9230" max="9230" width="3" style="85" bestFit="1" customWidth="1"/>
    <col min="9231" max="9231" width="21.6328125" style="85" bestFit="1" customWidth="1"/>
    <col min="9232" max="9232" width="3" style="85" bestFit="1" customWidth="1"/>
    <col min="9233" max="9233" width="21.6328125" style="85" customWidth="1"/>
    <col min="9234" max="9234" width="3" style="85" customWidth="1"/>
    <col min="9235" max="9235" width="1" style="85" customWidth="1"/>
    <col min="9236" max="9473" width="9" style="85"/>
    <col min="9474" max="9474" width="1.08984375" style="85" customWidth="1"/>
    <col min="9475" max="9475" width="1.6328125" style="85" customWidth="1"/>
    <col min="9476" max="9481" width="2" style="85" customWidth="1"/>
    <col min="9482" max="9482" width="15.36328125" style="85" customWidth="1"/>
    <col min="9483" max="9483" width="21.6328125" style="85" bestFit="1" customWidth="1"/>
    <col min="9484" max="9484" width="3" style="85" bestFit="1" customWidth="1"/>
    <col min="9485" max="9485" width="21.6328125" style="85" bestFit="1" customWidth="1"/>
    <col min="9486" max="9486" width="3" style="85" bestFit="1" customWidth="1"/>
    <col min="9487" max="9487" width="21.6328125" style="85" bestFit="1" customWidth="1"/>
    <col min="9488" max="9488" width="3" style="85" bestFit="1" customWidth="1"/>
    <col min="9489" max="9489" width="21.6328125" style="85" customWidth="1"/>
    <col min="9490" max="9490" width="3" style="85" customWidth="1"/>
    <col min="9491" max="9491" width="1" style="85" customWidth="1"/>
    <col min="9492" max="9729" width="9" style="85"/>
    <col min="9730" max="9730" width="1.08984375" style="85" customWidth="1"/>
    <col min="9731" max="9731" width="1.6328125" style="85" customWidth="1"/>
    <col min="9732" max="9737" width="2" style="85" customWidth="1"/>
    <col min="9738" max="9738" width="15.36328125" style="85" customWidth="1"/>
    <col min="9739" max="9739" width="21.6328125" style="85" bestFit="1" customWidth="1"/>
    <col min="9740" max="9740" width="3" style="85" bestFit="1" customWidth="1"/>
    <col min="9741" max="9741" width="21.6328125" style="85" bestFit="1" customWidth="1"/>
    <col min="9742" max="9742" width="3" style="85" bestFit="1" customWidth="1"/>
    <col min="9743" max="9743" width="21.6328125" style="85" bestFit="1" customWidth="1"/>
    <col min="9744" max="9744" width="3" style="85" bestFit="1" customWidth="1"/>
    <col min="9745" max="9745" width="21.6328125" style="85" customWidth="1"/>
    <col min="9746" max="9746" width="3" style="85" customWidth="1"/>
    <col min="9747" max="9747" width="1" style="85" customWidth="1"/>
    <col min="9748" max="9985" width="9" style="85"/>
    <col min="9986" max="9986" width="1.08984375" style="85" customWidth="1"/>
    <col min="9987" max="9987" width="1.6328125" style="85" customWidth="1"/>
    <col min="9988" max="9993" width="2" style="85" customWidth="1"/>
    <col min="9994" max="9994" width="15.36328125" style="85" customWidth="1"/>
    <col min="9995" max="9995" width="21.6328125" style="85" bestFit="1" customWidth="1"/>
    <col min="9996" max="9996" width="3" style="85" bestFit="1" customWidth="1"/>
    <col min="9997" max="9997" width="21.6328125" style="85" bestFit="1" customWidth="1"/>
    <col min="9998" max="9998" width="3" style="85" bestFit="1" customWidth="1"/>
    <col min="9999" max="9999" width="21.6328125" style="85" bestFit="1" customWidth="1"/>
    <col min="10000" max="10000" width="3" style="85" bestFit="1" customWidth="1"/>
    <col min="10001" max="10001" width="21.6328125" style="85" customWidth="1"/>
    <col min="10002" max="10002" width="3" style="85" customWidth="1"/>
    <col min="10003" max="10003" width="1" style="85" customWidth="1"/>
    <col min="10004" max="10241" width="9" style="85"/>
    <col min="10242" max="10242" width="1.08984375" style="85" customWidth="1"/>
    <col min="10243" max="10243" width="1.6328125" style="85" customWidth="1"/>
    <col min="10244" max="10249" width="2" style="85" customWidth="1"/>
    <col min="10250" max="10250" width="15.36328125" style="85" customWidth="1"/>
    <col min="10251" max="10251" width="21.6328125" style="85" bestFit="1" customWidth="1"/>
    <col min="10252" max="10252" width="3" style="85" bestFit="1" customWidth="1"/>
    <col min="10253" max="10253" width="21.6328125" style="85" bestFit="1" customWidth="1"/>
    <col min="10254" max="10254" width="3" style="85" bestFit="1" customWidth="1"/>
    <col min="10255" max="10255" width="21.6328125" style="85" bestFit="1" customWidth="1"/>
    <col min="10256" max="10256" width="3" style="85" bestFit="1" customWidth="1"/>
    <col min="10257" max="10257" width="21.6328125" style="85" customWidth="1"/>
    <col min="10258" max="10258" width="3" style="85" customWidth="1"/>
    <col min="10259" max="10259" width="1" style="85" customWidth="1"/>
    <col min="10260" max="10497" width="9" style="85"/>
    <col min="10498" max="10498" width="1.08984375" style="85" customWidth="1"/>
    <col min="10499" max="10499" width="1.6328125" style="85" customWidth="1"/>
    <col min="10500" max="10505" width="2" style="85" customWidth="1"/>
    <col min="10506" max="10506" width="15.36328125" style="85" customWidth="1"/>
    <col min="10507" max="10507" width="21.6328125" style="85" bestFit="1" customWidth="1"/>
    <col min="10508" max="10508" width="3" style="85" bestFit="1" customWidth="1"/>
    <col min="10509" max="10509" width="21.6328125" style="85" bestFit="1" customWidth="1"/>
    <col min="10510" max="10510" width="3" style="85" bestFit="1" customWidth="1"/>
    <col min="10511" max="10511" width="21.6328125" style="85" bestFit="1" customWidth="1"/>
    <col min="10512" max="10512" width="3" style="85" bestFit="1" customWidth="1"/>
    <col min="10513" max="10513" width="21.6328125" style="85" customWidth="1"/>
    <col min="10514" max="10514" width="3" style="85" customWidth="1"/>
    <col min="10515" max="10515" width="1" style="85" customWidth="1"/>
    <col min="10516" max="10753" width="9" style="85"/>
    <col min="10754" max="10754" width="1.08984375" style="85" customWidth="1"/>
    <col min="10755" max="10755" width="1.6328125" style="85" customWidth="1"/>
    <col min="10756" max="10761" width="2" style="85" customWidth="1"/>
    <col min="10762" max="10762" width="15.36328125" style="85" customWidth="1"/>
    <col min="10763" max="10763" width="21.6328125" style="85" bestFit="1" customWidth="1"/>
    <col min="10764" max="10764" width="3" style="85" bestFit="1" customWidth="1"/>
    <col min="10765" max="10765" width="21.6328125" style="85" bestFit="1" customWidth="1"/>
    <col min="10766" max="10766" width="3" style="85" bestFit="1" customWidth="1"/>
    <col min="10767" max="10767" width="21.6328125" style="85" bestFit="1" customWidth="1"/>
    <col min="10768" max="10768" width="3" style="85" bestFit="1" customWidth="1"/>
    <col min="10769" max="10769" width="21.6328125" style="85" customWidth="1"/>
    <col min="10770" max="10770" width="3" style="85" customWidth="1"/>
    <col min="10771" max="10771" width="1" style="85" customWidth="1"/>
    <col min="10772" max="11009" width="9" style="85"/>
    <col min="11010" max="11010" width="1.08984375" style="85" customWidth="1"/>
    <col min="11011" max="11011" width="1.6328125" style="85" customWidth="1"/>
    <col min="11012" max="11017" width="2" style="85" customWidth="1"/>
    <col min="11018" max="11018" width="15.36328125" style="85" customWidth="1"/>
    <col min="11019" max="11019" width="21.6328125" style="85" bestFit="1" customWidth="1"/>
    <col min="11020" max="11020" width="3" style="85" bestFit="1" customWidth="1"/>
    <col min="11021" max="11021" width="21.6328125" style="85" bestFit="1" customWidth="1"/>
    <col min="11022" max="11022" width="3" style="85" bestFit="1" customWidth="1"/>
    <col min="11023" max="11023" width="21.6328125" style="85" bestFit="1" customWidth="1"/>
    <col min="11024" max="11024" width="3" style="85" bestFit="1" customWidth="1"/>
    <col min="11025" max="11025" width="21.6328125" style="85" customWidth="1"/>
    <col min="11026" max="11026" width="3" style="85" customWidth="1"/>
    <col min="11027" max="11027" width="1" style="85" customWidth="1"/>
    <col min="11028" max="11265" width="9" style="85"/>
    <col min="11266" max="11266" width="1.08984375" style="85" customWidth="1"/>
    <col min="11267" max="11267" width="1.6328125" style="85" customWidth="1"/>
    <col min="11268" max="11273" width="2" style="85" customWidth="1"/>
    <col min="11274" max="11274" width="15.36328125" style="85" customWidth="1"/>
    <col min="11275" max="11275" width="21.6328125" style="85" bestFit="1" customWidth="1"/>
    <col min="11276" max="11276" width="3" style="85" bestFit="1" customWidth="1"/>
    <col min="11277" max="11277" width="21.6328125" style="85" bestFit="1" customWidth="1"/>
    <col min="11278" max="11278" width="3" style="85" bestFit="1" customWidth="1"/>
    <col min="11279" max="11279" width="21.6328125" style="85" bestFit="1" customWidth="1"/>
    <col min="11280" max="11280" width="3" style="85" bestFit="1" customWidth="1"/>
    <col min="11281" max="11281" width="21.6328125" style="85" customWidth="1"/>
    <col min="11282" max="11282" width="3" style="85" customWidth="1"/>
    <col min="11283" max="11283" width="1" style="85" customWidth="1"/>
    <col min="11284" max="11521" width="9" style="85"/>
    <col min="11522" max="11522" width="1.08984375" style="85" customWidth="1"/>
    <col min="11523" max="11523" width="1.6328125" style="85" customWidth="1"/>
    <col min="11524" max="11529" width="2" style="85" customWidth="1"/>
    <col min="11530" max="11530" width="15.36328125" style="85" customWidth="1"/>
    <col min="11531" max="11531" width="21.6328125" style="85" bestFit="1" customWidth="1"/>
    <col min="11532" max="11532" width="3" style="85" bestFit="1" customWidth="1"/>
    <col min="11533" max="11533" width="21.6328125" style="85" bestFit="1" customWidth="1"/>
    <col min="11534" max="11534" width="3" style="85" bestFit="1" customWidth="1"/>
    <col min="11535" max="11535" width="21.6328125" style="85" bestFit="1" customWidth="1"/>
    <col min="11536" max="11536" width="3" style="85" bestFit="1" customWidth="1"/>
    <col min="11537" max="11537" width="21.6328125" style="85" customWidth="1"/>
    <col min="11538" max="11538" width="3" style="85" customWidth="1"/>
    <col min="11539" max="11539" width="1" style="85" customWidth="1"/>
    <col min="11540" max="11777" width="9" style="85"/>
    <col min="11778" max="11778" width="1.08984375" style="85" customWidth="1"/>
    <col min="11779" max="11779" width="1.6328125" style="85" customWidth="1"/>
    <col min="11780" max="11785" width="2" style="85" customWidth="1"/>
    <col min="11786" max="11786" width="15.36328125" style="85" customWidth="1"/>
    <col min="11787" max="11787" width="21.6328125" style="85" bestFit="1" customWidth="1"/>
    <col min="11788" max="11788" width="3" style="85" bestFit="1" customWidth="1"/>
    <col min="11789" max="11789" width="21.6328125" style="85" bestFit="1" customWidth="1"/>
    <col min="11790" max="11790" width="3" style="85" bestFit="1" customWidth="1"/>
    <col min="11791" max="11791" width="21.6328125" style="85" bestFit="1" customWidth="1"/>
    <col min="11792" max="11792" width="3" style="85" bestFit="1" customWidth="1"/>
    <col min="11793" max="11793" width="21.6328125" style="85" customWidth="1"/>
    <col min="11794" max="11794" width="3" style="85" customWidth="1"/>
    <col min="11795" max="11795" width="1" style="85" customWidth="1"/>
    <col min="11796" max="12033" width="9" style="85"/>
    <col min="12034" max="12034" width="1.08984375" style="85" customWidth="1"/>
    <col min="12035" max="12035" width="1.6328125" style="85" customWidth="1"/>
    <col min="12036" max="12041" width="2" style="85" customWidth="1"/>
    <col min="12042" max="12042" width="15.36328125" style="85" customWidth="1"/>
    <col min="12043" max="12043" width="21.6328125" style="85" bestFit="1" customWidth="1"/>
    <col min="12044" max="12044" width="3" style="85" bestFit="1" customWidth="1"/>
    <col min="12045" max="12045" width="21.6328125" style="85" bestFit="1" customWidth="1"/>
    <col min="12046" max="12046" width="3" style="85" bestFit="1" customWidth="1"/>
    <col min="12047" max="12047" width="21.6328125" style="85" bestFit="1" customWidth="1"/>
    <col min="12048" max="12048" width="3" style="85" bestFit="1" customWidth="1"/>
    <col min="12049" max="12049" width="21.6328125" style="85" customWidth="1"/>
    <col min="12050" max="12050" width="3" style="85" customWidth="1"/>
    <col min="12051" max="12051" width="1" style="85" customWidth="1"/>
    <col min="12052" max="12289" width="9" style="85"/>
    <col min="12290" max="12290" width="1.08984375" style="85" customWidth="1"/>
    <col min="12291" max="12291" width="1.6328125" style="85" customWidth="1"/>
    <col min="12292" max="12297" width="2" style="85" customWidth="1"/>
    <col min="12298" max="12298" width="15.36328125" style="85" customWidth="1"/>
    <col min="12299" max="12299" width="21.6328125" style="85" bestFit="1" customWidth="1"/>
    <col min="12300" max="12300" width="3" style="85" bestFit="1" customWidth="1"/>
    <col min="12301" max="12301" width="21.6328125" style="85" bestFit="1" customWidth="1"/>
    <col min="12302" max="12302" width="3" style="85" bestFit="1" customWidth="1"/>
    <col min="12303" max="12303" width="21.6328125" style="85" bestFit="1" customWidth="1"/>
    <col min="12304" max="12304" width="3" style="85" bestFit="1" customWidth="1"/>
    <col min="12305" max="12305" width="21.6328125" style="85" customWidth="1"/>
    <col min="12306" max="12306" width="3" style="85" customWidth="1"/>
    <col min="12307" max="12307" width="1" style="85" customWidth="1"/>
    <col min="12308" max="12545" width="9" style="85"/>
    <col min="12546" max="12546" width="1.08984375" style="85" customWidth="1"/>
    <col min="12547" max="12547" width="1.6328125" style="85" customWidth="1"/>
    <col min="12548" max="12553" width="2" style="85" customWidth="1"/>
    <col min="12554" max="12554" width="15.36328125" style="85" customWidth="1"/>
    <col min="12555" max="12555" width="21.6328125" style="85" bestFit="1" customWidth="1"/>
    <col min="12556" max="12556" width="3" style="85" bestFit="1" customWidth="1"/>
    <col min="12557" max="12557" width="21.6328125" style="85" bestFit="1" customWidth="1"/>
    <col min="12558" max="12558" width="3" style="85" bestFit="1" customWidth="1"/>
    <col min="12559" max="12559" width="21.6328125" style="85" bestFit="1" customWidth="1"/>
    <col min="12560" max="12560" width="3" style="85" bestFit="1" customWidth="1"/>
    <col min="12561" max="12561" width="21.6328125" style="85" customWidth="1"/>
    <col min="12562" max="12562" width="3" style="85" customWidth="1"/>
    <col min="12563" max="12563" width="1" style="85" customWidth="1"/>
    <col min="12564" max="12801" width="9" style="85"/>
    <col min="12802" max="12802" width="1.08984375" style="85" customWidth="1"/>
    <col min="12803" max="12803" width="1.6328125" style="85" customWidth="1"/>
    <col min="12804" max="12809" width="2" style="85" customWidth="1"/>
    <col min="12810" max="12810" width="15.36328125" style="85" customWidth="1"/>
    <col min="12811" max="12811" width="21.6328125" style="85" bestFit="1" customWidth="1"/>
    <col min="12812" max="12812" width="3" style="85" bestFit="1" customWidth="1"/>
    <col min="12813" max="12813" width="21.6328125" style="85" bestFit="1" customWidth="1"/>
    <col min="12814" max="12814" width="3" style="85" bestFit="1" customWidth="1"/>
    <col min="12815" max="12815" width="21.6328125" style="85" bestFit="1" customWidth="1"/>
    <col min="12816" max="12816" width="3" style="85" bestFit="1" customWidth="1"/>
    <col min="12817" max="12817" width="21.6328125" style="85" customWidth="1"/>
    <col min="12818" max="12818" width="3" style="85" customWidth="1"/>
    <col min="12819" max="12819" width="1" style="85" customWidth="1"/>
    <col min="12820" max="13057" width="9" style="85"/>
    <col min="13058" max="13058" width="1.08984375" style="85" customWidth="1"/>
    <col min="13059" max="13059" width="1.6328125" style="85" customWidth="1"/>
    <col min="13060" max="13065" width="2" style="85" customWidth="1"/>
    <col min="13066" max="13066" width="15.36328125" style="85" customWidth="1"/>
    <col min="13067" max="13067" width="21.6328125" style="85" bestFit="1" customWidth="1"/>
    <col min="13068" max="13068" width="3" style="85" bestFit="1" customWidth="1"/>
    <col min="13069" max="13069" width="21.6328125" style="85" bestFit="1" customWidth="1"/>
    <col min="13070" max="13070" width="3" style="85" bestFit="1" customWidth="1"/>
    <col min="13071" max="13071" width="21.6328125" style="85" bestFit="1" customWidth="1"/>
    <col min="13072" max="13072" width="3" style="85" bestFit="1" customWidth="1"/>
    <col min="13073" max="13073" width="21.6328125" style="85" customWidth="1"/>
    <col min="13074" max="13074" width="3" style="85" customWidth="1"/>
    <col min="13075" max="13075" width="1" style="85" customWidth="1"/>
    <col min="13076" max="13313" width="9" style="85"/>
    <col min="13314" max="13314" width="1.08984375" style="85" customWidth="1"/>
    <col min="13315" max="13315" width="1.6328125" style="85" customWidth="1"/>
    <col min="13316" max="13321" width="2" style="85" customWidth="1"/>
    <col min="13322" max="13322" width="15.36328125" style="85" customWidth="1"/>
    <col min="13323" max="13323" width="21.6328125" style="85" bestFit="1" customWidth="1"/>
    <col min="13324" max="13324" width="3" style="85" bestFit="1" customWidth="1"/>
    <col min="13325" max="13325" width="21.6328125" style="85" bestFit="1" customWidth="1"/>
    <col min="13326" max="13326" width="3" style="85" bestFit="1" customWidth="1"/>
    <col min="13327" max="13327" width="21.6328125" style="85" bestFit="1" customWidth="1"/>
    <col min="13328" max="13328" width="3" style="85" bestFit="1" customWidth="1"/>
    <col min="13329" max="13329" width="21.6328125" style="85" customWidth="1"/>
    <col min="13330" max="13330" width="3" style="85" customWidth="1"/>
    <col min="13331" max="13331" width="1" style="85" customWidth="1"/>
    <col min="13332" max="13569" width="9" style="85"/>
    <col min="13570" max="13570" width="1.08984375" style="85" customWidth="1"/>
    <col min="13571" max="13571" width="1.6328125" style="85" customWidth="1"/>
    <col min="13572" max="13577" width="2" style="85" customWidth="1"/>
    <col min="13578" max="13578" width="15.36328125" style="85" customWidth="1"/>
    <col min="13579" max="13579" width="21.6328125" style="85" bestFit="1" customWidth="1"/>
    <col min="13580" max="13580" width="3" style="85" bestFit="1" customWidth="1"/>
    <col min="13581" max="13581" width="21.6328125" style="85" bestFit="1" customWidth="1"/>
    <col min="13582" max="13582" width="3" style="85" bestFit="1" customWidth="1"/>
    <col min="13583" max="13583" width="21.6328125" style="85" bestFit="1" customWidth="1"/>
    <col min="13584" max="13584" width="3" style="85" bestFit="1" customWidth="1"/>
    <col min="13585" max="13585" width="21.6328125" style="85" customWidth="1"/>
    <col min="13586" max="13586" width="3" style="85" customWidth="1"/>
    <col min="13587" max="13587" width="1" style="85" customWidth="1"/>
    <col min="13588" max="13825" width="9" style="85"/>
    <col min="13826" max="13826" width="1.08984375" style="85" customWidth="1"/>
    <col min="13827" max="13827" width="1.6328125" style="85" customWidth="1"/>
    <col min="13828" max="13833" width="2" style="85" customWidth="1"/>
    <col min="13834" max="13834" width="15.36328125" style="85" customWidth="1"/>
    <col min="13835" max="13835" width="21.6328125" style="85" bestFit="1" customWidth="1"/>
    <col min="13836" max="13836" width="3" style="85" bestFit="1" customWidth="1"/>
    <col min="13837" max="13837" width="21.6328125" style="85" bestFit="1" customWidth="1"/>
    <col min="13838" max="13838" width="3" style="85" bestFit="1" customWidth="1"/>
    <col min="13839" max="13839" width="21.6328125" style="85" bestFit="1" customWidth="1"/>
    <col min="13840" max="13840" width="3" style="85" bestFit="1" customWidth="1"/>
    <col min="13841" max="13841" width="21.6328125" style="85" customWidth="1"/>
    <col min="13842" max="13842" width="3" style="85" customWidth="1"/>
    <col min="13843" max="13843" width="1" style="85" customWidth="1"/>
    <col min="13844" max="14081" width="9" style="85"/>
    <col min="14082" max="14082" width="1.08984375" style="85" customWidth="1"/>
    <col min="14083" max="14083" width="1.6328125" style="85" customWidth="1"/>
    <col min="14084" max="14089" width="2" style="85" customWidth="1"/>
    <col min="14090" max="14090" width="15.36328125" style="85" customWidth="1"/>
    <col min="14091" max="14091" width="21.6328125" style="85" bestFit="1" customWidth="1"/>
    <col min="14092" max="14092" width="3" style="85" bestFit="1" customWidth="1"/>
    <col min="14093" max="14093" width="21.6328125" style="85" bestFit="1" customWidth="1"/>
    <col min="14094" max="14094" width="3" style="85" bestFit="1" customWidth="1"/>
    <col min="14095" max="14095" width="21.6328125" style="85" bestFit="1" customWidth="1"/>
    <col min="14096" max="14096" width="3" style="85" bestFit="1" customWidth="1"/>
    <col min="14097" max="14097" width="21.6328125" style="85" customWidth="1"/>
    <col min="14098" max="14098" width="3" style="85" customWidth="1"/>
    <col min="14099" max="14099" width="1" style="85" customWidth="1"/>
    <col min="14100" max="14337" width="9" style="85"/>
    <col min="14338" max="14338" width="1.08984375" style="85" customWidth="1"/>
    <col min="14339" max="14339" width="1.6328125" style="85" customWidth="1"/>
    <col min="14340" max="14345" width="2" style="85" customWidth="1"/>
    <col min="14346" max="14346" width="15.36328125" style="85" customWidth="1"/>
    <col min="14347" max="14347" width="21.6328125" style="85" bestFit="1" customWidth="1"/>
    <col min="14348" max="14348" width="3" style="85" bestFit="1" customWidth="1"/>
    <col min="14349" max="14349" width="21.6328125" style="85" bestFit="1" customWidth="1"/>
    <col min="14350" max="14350" width="3" style="85" bestFit="1" customWidth="1"/>
    <col min="14351" max="14351" width="21.6328125" style="85" bestFit="1" customWidth="1"/>
    <col min="14352" max="14352" width="3" style="85" bestFit="1" customWidth="1"/>
    <col min="14353" max="14353" width="21.6328125" style="85" customWidth="1"/>
    <col min="14354" max="14354" width="3" style="85" customWidth="1"/>
    <col min="14355" max="14355" width="1" style="85" customWidth="1"/>
    <col min="14356" max="14593" width="9" style="85"/>
    <col min="14594" max="14594" width="1.08984375" style="85" customWidth="1"/>
    <col min="14595" max="14595" width="1.6328125" style="85" customWidth="1"/>
    <col min="14596" max="14601" width="2" style="85" customWidth="1"/>
    <col min="14602" max="14602" width="15.36328125" style="85" customWidth="1"/>
    <col min="14603" max="14603" width="21.6328125" style="85" bestFit="1" customWidth="1"/>
    <col min="14604" max="14604" width="3" style="85" bestFit="1" customWidth="1"/>
    <col min="14605" max="14605" width="21.6328125" style="85" bestFit="1" customWidth="1"/>
    <col min="14606" max="14606" width="3" style="85" bestFit="1" customWidth="1"/>
    <col min="14607" max="14607" width="21.6328125" style="85" bestFit="1" customWidth="1"/>
    <col min="14608" max="14608" width="3" style="85" bestFit="1" customWidth="1"/>
    <col min="14609" max="14609" width="21.6328125" style="85" customWidth="1"/>
    <col min="14610" max="14610" width="3" style="85" customWidth="1"/>
    <col min="14611" max="14611" width="1" style="85" customWidth="1"/>
    <col min="14612" max="14849" width="9" style="85"/>
    <col min="14850" max="14850" width="1.08984375" style="85" customWidth="1"/>
    <col min="14851" max="14851" width="1.6328125" style="85" customWidth="1"/>
    <col min="14852" max="14857" width="2" style="85" customWidth="1"/>
    <col min="14858" max="14858" width="15.36328125" style="85" customWidth="1"/>
    <col min="14859" max="14859" width="21.6328125" style="85" bestFit="1" customWidth="1"/>
    <col min="14860" max="14860" width="3" style="85" bestFit="1" customWidth="1"/>
    <col min="14861" max="14861" width="21.6328125" style="85" bestFit="1" customWidth="1"/>
    <col min="14862" max="14862" width="3" style="85" bestFit="1" customWidth="1"/>
    <col min="14863" max="14863" width="21.6328125" style="85" bestFit="1" customWidth="1"/>
    <col min="14864" max="14864" width="3" style="85" bestFit="1" customWidth="1"/>
    <col min="14865" max="14865" width="21.6328125" style="85" customWidth="1"/>
    <col min="14866" max="14866" width="3" style="85" customWidth="1"/>
    <col min="14867" max="14867" width="1" style="85" customWidth="1"/>
    <col min="14868" max="15105" width="9" style="85"/>
    <col min="15106" max="15106" width="1.08984375" style="85" customWidth="1"/>
    <col min="15107" max="15107" width="1.6328125" style="85" customWidth="1"/>
    <col min="15108" max="15113" width="2" style="85" customWidth="1"/>
    <col min="15114" max="15114" width="15.36328125" style="85" customWidth="1"/>
    <col min="15115" max="15115" width="21.6328125" style="85" bestFit="1" customWidth="1"/>
    <col min="15116" max="15116" width="3" style="85" bestFit="1" customWidth="1"/>
    <col min="15117" max="15117" width="21.6328125" style="85" bestFit="1" customWidth="1"/>
    <col min="15118" max="15118" width="3" style="85" bestFit="1" customWidth="1"/>
    <col min="15119" max="15119" width="21.6328125" style="85" bestFit="1" customWidth="1"/>
    <col min="15120" max="15120" width="3" style="85" bestFit="1" customWidth="1"/>
    <col min="15121" max="15121" width="21.6328125" style="85" customWidth="1"/>
    <col min="15122" max="15122" width="3" style="85" customWidth="1"/>
    <col min="15123" max="15123" width="1" style="85" customWidth="1"/>
    <col min="15124" max="15361" width="9" style="85"/>
    <col min="15362" max="15362" width="1.08984375" style="85" customWidth="1"/>
    <col min="15363" max="15363" width="1.6328125" style="85" customWidth="1"/>
    <col min="15364" max="15369" width="2" style="85" customWidth="1"/>
    <col min="15370" max="15370" width="15.36328125" style="85" customWidth="1"/>
    <col min="15371" max="15371" width="21.6328125" style="85" bestFit="1" customWidth="1"/>
    <col min="15372" max="15372" width="3" style="85" bestFit="1" customWidth="1"/>
    <col min="15373" max="15373" width="21.6328125" style="85" bestFit="1" customWidth="1"/>
    <col min="15374" max="15374" width="3" style="85" bestFit="1" customWidth="1"/>
    <col min="15375" max="15375" width="21.6328125" style="85" bestFit="1" customWidth="1"/>
    <col min="15376" max="15376" width="3" style="85" bestFit="1" customWidth="1"/>
    <col min="15377" max="15377" width="21.6328125" style="85" customWidth="1"/>
    <col min="15378" max="15378" width="3" style="85" customWidth="1"/>
    <col min="15379" max="15379" width="1" style="85" customWidth="1"/>
    <col min="15380" max="15617" width="9" style="85"/>
    <col min="15618" max="15618" width="1.08984375" style="85" customWidth="1"/>
    <col min="15619" max="15619" width="1.6328125" style="85" customWidth="1"/>
    <col min="15620" max="15625" width="2" style="85" customWidth="1"/>
    <col min="15626" max="15626" width="15.36328125" style="85" customWidth="1"/>
    <col min="15627" max="15627" width="21.6328125" style="85" bestFit="1" customWidth="1"/>
    <col min="15628" max="15628" width="3" style="85" bestFit="1" customWidth="1"/>
    <col min="15629" max="15629" width="21.6328125" style="85" bestFit="1" customWidth="1"/>
    <col min="15630" max="15630" width="3" style="85" bestFit="1" customWidth="1"/>
    <col min="15631" max="15631" width="21.6328125" style="85" bestFit="1" customWidth="1"/>
    <col min="15632" max="15632" width="3" style="85" bestFit="1" customWidth="1"/>
    <col min="15633" max="15633" width="21.6328125" style="85" customWidth="1"/>
    <col min="15634" max="15634" width="3" style="85" customWidth="1"/>
    <col min="15635" max="15635" width="1" style="85" customWidth="1"/>
    <col min="15636" max="15873" width="9" style="85"/>
    <col min="15874" max="15874" width="1.08984375" style="85" customWidth="1"/>
    <col min="15875" max="15875" width="1.6328125" style="85" customWidth="1"/>
    <col min="15876" max="15881" width="2" style="85" customWidth="1"/>
    <col min="15882" max="15882" width="15.36328125" style="85" customWidth="1"/>
    <col min="15883" max="15883" width="21.6328125" style="85" bestFit="1" customWidth="1"/>
    <col min="15884" max="15884" width="3" style="85" bestFit="1" customWidth="1"/>
    <col min="15885" max="15885" width="21.6328125" style="85" bestFit="1" customWidth="1"/>
    <col min="15886" max="15886" width="3" style="85" bestFit="1" customWidth="1"/>
    <col min="15887" max="15887" width="21.6328125" style="85" bestFit="1" customWidth="1"/>
    <col min="15888" max="15888" width="3" style="85" bestFit="1" customWidth="1"/>
    <col min="15889" max="15889" width="21.6328125" style="85" customWidth="1"/>
    <col min="15890" max="15890" width="3" style="85" customWidth="1"/>
    <col min="15891" max="15891" width="1" style="85" customWidth="1"/>
    <col min="15892" max="16129" width="9" style="85"/>
    <col min="16130" max="16130" width="1.08984375" style="85" customWidth="1"/>
    <col min="16131" max="16131" width="1.6328125" style="85" customWidth="1"/>
    <col min="16132" max="16137" width="2" style="85" customWidth="1"/>
    <col min="16138" max="16138" width="15.36328125" style="85" customWidth="1"/>
    <col min="16139" max="16139" width="21.6328125" style="85" bestFit="1" customWidth="1"/>
    <col min="16140" max="16140" width="3" style="85" bestFit="1" customWidth="1"/>
    <col min="16141" max="16141" width="21.6328125" style="85" bestFit="1" customWidth="1"/>
    <col min="16142" max="16142" width="3" style="85" bestFit="1" customWidth="1"/>
    <col min="16143" max="16143" width="21.6328125" style="85" bestFit="1" customWidth="1"/>
    <col min="16144" max="16144" width="3" style="85" bestFit="1" customWidth="1"/>
    <col min="16145" max="16145" width="21.6328125" style="85" customWidth="1"/>
    <col min="16146" max="16146" width="3" style="85" customWidth="1"/>
    <col min="16147" max="16147" width="1" style="85" customWidth="1"/>
    <col min="16148" max="16384" width="9" style="85"/>
  </cols>
  <sheetData>
    <row r="2" spans="1:24" ht="23.5" x14ac:dyDescent="0.35">
      <c r="B2" s="84"/>
      <c r="C2" s="271" t="s">
        <v>358</v>
      </c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</row>
    <row r="3" spans="1:24" ht="16.5" x14ac:dyDescent="0.25">
      <c r="B3" s="86"/>
      <c r="C3" s="272" t="s">
        <v>355</v>
      </c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272"/>
      <c r="R3" s="272"/>
    </row>
    <row r="4" spans="1:24" ht="16.5" x14ac:dyDescent="0.25">
      <c r="B4" s="86"/>
      <c r="C4" s="272" t="s">
        <v>356</v>
      </c>
      <c r="D4" s="272"/>
      <c r="E4" s="272"/>
      <c r="F4" s="272"/>
      <c r="G4" s="272"/>
      <c r="H4" s="272"/>
      <c r="I4" s="272"/>
      <c r="J4" s="272"/>
      <c r="K4" s="272"/>
      <c r="L4" s="272"/>
      <c r="M4" s="272"/>
      <c r="N4" s="272"/>
      <c r="O4" s="272"/>
      <c r="P4" s="272"/>
      <c r="Q4" s="272"/>
      <c r="R4" s="272"/>
    </row>
    <row r="5" spans="1:24" ht="15.75" customHeight="1" thickBot="1" x14ac:dyDescent="0.25">
      <c r="B5" s="87"/>
      <c r="C5" s="88"/>
      <c r="D5" s="88"/>
      <c r="E5" s="88"/>
      <c r="F5" s="88"/>
      <c r="G5" s="88"/>
      <c r="H5" s="88"/>
      <c r="I5" s="88"/>
      <c r="J5" s="89"/>
      <c r="K5" s="88"/>
      <c r="L5" s="89"/>
      <c r="M5" s="88"/>
      <c r="N5" s="88"/>
      <c r="O5" s="88"/>
      <c r="P5" s="220" t="s">
        <v>353</v>
      </c>
      <c r="Q5" s="88"/>
      <c r="R5" s="89"/>
    </row>
    <row r="6" spans="1:24" ht="12.75" customHeight="1" x14ac:dyDescent="0.2">
      <c r="B6" s="90"/>
      <c r="C6" s="273" t="s">
        <v>0</v>
      </c>
      <c r="D6" s="274"/>
      <c r="E6" s="274"/>
      <c r="F6" s="274"/>
      <c r="G6" s="274"/>
      <c r="H6" s="274"/>
      <c r="I6" s="274"/>
      <c r="J6" s="275"/>
      <c r="K6" s="279" t="s">
        <v>344</v>
      </c>
      <c r="L6" s="274"/>
      <c r="M6" s="91"/>
      <c r="N6" s="91"/>
      <c r="O6" s="91"/>
      <c r="P6" s="92"/>
      <c r="Q6" s="91"/>
      <c r="R6" s="92"/>
    </row>
    <row r="7" spans="1:24" ht="29.25" customHeight="1" thickBot="1" x14ac:dyDescent="0.25">
      <c r="A7" s="83" t="s">
        <v>330</v>
      </c>
      <c r="B7" s="90"/>
      <c r="C7" s="276"/>
      <c r="D7" s="277"/>
      <c r="E7" s="277"/>
      <c r="F7" s="277"/>
      <c r="G7" s="277"/>
      <c r="H7" s="277"/>
      <c r="I7" s="277"/>
      <c r="J7" s="278"/>
      <c r="K7" s="280"/>
      <c r="L7" s="277"/>
      <c r="M7" s="281" t="s">
        <v>345</v>
      </c>
      <c r="N7" s="282"/>
      <c r="O7" s="281" t="s">
        <v>346</v>
      </c>
      <c r="P7" s="283"/>
      <c r="Q7" s="284" t="s">
        <v>148</v>
      </c>
      <c r="R7" s="285"/>
    </row>
    <row r="8" spans="1:24" ht="16" customHeight="1" x14ac:dyDescent="0.2">
      <c r="A8" s="83" t="s">
        <v>212</v>
      </c>
      <c r="B8" s="93"/>
      <c r="C8" s="94" t="s">
        <v>213</v>
      </c>
      <c r="D8" s="95"/>
      <c r="E8" s="95"/>
      <c r="F8" s="95"/>
      <c r="G8" s="95"/>
      <c r="H8" s="95"/>
      <c r="I8" s="95"/>
      <c r="J8" s="96"/>
      <c r="K8" s="97">
        <v>308362662</v>
      </c>
      <c r="L8" s="98"/>
      <c r="M8" s="97">
        <v>417327881</v>
      </c>
      <c r="N8" s="99"/>
      <c r="O8" s="97">
        <v>-108965219</v>
      </c>
      <c r="P8" s="101"/>
      <c r="Q8" s="100" t="s">
        <v>359</v>
      </c>
      <c r="R8" s="101"/>
      <c r="U8" s="223">
        <f t="shared" ref="U8:U13" si="0">IF(COUNTIF(V8:X8,"-")=COUNTA(V8:X8),"-",SUM(V8:X8))</f>
        <v>308362662353</v>
      </c>
      <c r="V8" s="223">
        <v>417327881444</v>
      </c>
      <c r="W8" s="223">
        <v>-108965219091</v>
      </c>
      <c r="X8" s="223" t="s">
        <v>11</v>
      </c>
    </row>
    <row r="9" spans="1:24" ht="16" customHeight="1" x14ac:dyDescent="0.2">
      <c r="A9" s="83" t="s">
        <v>214</v>
      </c>
      <c r="B9" s="93"/>
      <c r="C9" s="24"/>
      <c r="D9" s="19" t="s">
        <v>215</v>
      </c>
      <c r="E9" s="19"/>
      <c r="F9" s="19"/>
      <c r="G9" s="19"/>
      <c r="H9" s="19"/>
      <c r="I9" s="19"/>
      <c r="J9" s="102"/>
      <c r="K9" s="103">
        <v>-76910840</v>
      </c>
      <c r="L9" s="104"/>
      <c r="M9" s="264"/>
      <c r="N9" s="265"/>
      <c r="O9" s="103">
        <v>-76910840</v>
      </c>
      <c r="P9" s="109"/>
      <c r="Q9" s="106" t="s">
        <v>359</v>
      </c>
      <c r="R9" s="107"/>
      <c r="U9" s="223">
        <f t="shared" si="0"/>
        <v>-76910840459</v>
      </c>
      <c r="V9" s="223" t="s">
        <v>11</v>
      </c>
      <c r="W9" s="223">
        <v>-76910840459</v>
      </c>
      <c r="X9" s="223" t="s">
        <v>11</v>
      </c>
    </row>
    <row r="10" spans="1:24" ht="16" customHeight="1" x14ac:dyDescent="0.2">
      <c r="A10" s="83" t="s">
        <v>216</v>
      </c>
      <c r="B10" s="90"/>
      <c r="C10" s="108"/>
      <c r="D10" s="102" t="s">
        <v>217</v>
      </c>
      <c r="E10" s="102"/>
      <c r="F10" s="102"/>
      <c r="G10" s="102"/>
      <c r="H10" s="102"/>
      <c r="I10" s="102"/>
      <c r="J10" s="102"/>
      <c r="K10" s="103">
        <v>73291028</v>
      </c>
      <c r="L10" s="104" t="s">
        <v>357</v>
      </c>
      <c r="M10" s="259"/>
      <c r="N10" s="266"/>
      <c r="O10" s="103">
        <v>73291028</v>
      </c>
      <c r="P10" s="109" t="s">
        <v>357</v>
      </c>
      <c r="Q10" s="106" t="s">
        <v>11</v>
      </c>
      <c r="R10" s="109"/>
      <c r="U10" s="223">
        <f t="shared" si="0"/>
        <v>73291028421</v>
      </c>
      <c r="V10" s="223" t="s">
        <v>11</v>
      </c>
      <c r="W10" s="223">
        <f>IF(COUNTIF(W11:W12,"-")=COUNTA(W11:W12),"-",SUM(W11:W12))</f>
        <v>73291028421</v>
      </c>
      <c r="X10" s="223" t="s">
        <v>11</v>
      </c>
    </row>
    <row r="11" spans="1:24" ht="16" customHeight="1" x14ac:dyDescent="0.2">
      <c r="A11" s="83" t="s">
        <v>218</v>
      </c>
      <c r="B11" s="90"/>
      <c r="C11" s="110"/>
      <c r="D11" s="102"/>
      <c r="E11" s="111" t="s">
        <v>219</v>
      </c>
      <c r="F11" s="111"/>
      <c r="G11" s="111"/>
      <c r="H11" s="111"/>
      <c r="I11" s="111"/>
      <c r="J11" s="102"/>
      <c r="K11" s="103">
        <v>51881650</v>
      </c>
      <c r="L11" s="104"/>
      <c r="M11" s="259"/>
      <c r="N11" s="266"/>
      <c r="O11" s="103">
        <v>51881650</v>
      </c>
      <c r="P11" s="109"/>
      <c r="Q11" s="106" t="s">
        <v>359</v>
      </c>
      <c r="R11" s="109"/>
      <c r="U11" s="223">
        <f t="shared" si="0"/>
        <v>51881649752</v>
      </c>
      <c r="V11" s="223" t="s">
        <v>11</v>
      </c>
      <c r="W11" s="223">
        <v>51881649752</v>
      </c>
      <c r="X11" s="223" t="s">
        <v>11</v>
      </c>
    </row>
    <row r="12" spans="1:24" ht="16" customHeight="1" x14ac:dyDescent="0.2">
      <c r="A12" s="83" t="s">
        <v>220</v>
      </c>
      <c r="B12" s="90"/>
      <c r="C12" s="112"/>
      <c r="D12" s="113"/>
      <c r="E12" s="113" t="s">
        <v>221</v>
      </c>
      <c r="F12" s="113"/>
      <c r="G12" s="113"/>
      <c r="H12" s="113"/>
      <c r="I12" s="113"/>
      <c r="J12" s="114"/>
      <c r="K12" s="115">
        <v>21409379</v>
      </c>
      <c r="L12" s="116"/>
      <c r="M12" s="267"/>
      <c r="N12" s="268"/>
      <c r="O12" s="115">
        <v>21409379</v>
      </c>
      <c r="P12" s="119"/>
      <c r="Q12" s="118" t="s">
        <v>359</v>
      </c>
      <c r="R12" s="119"/>
      <c r="U12" s="223">
        <f t="shared" si="0"/>
        <v>21409378669</v>
      </c>
      <c r="V12" s="223" t="s">
        <v>11</v>
      </c>
      <c r="W12" s="223">
        <v>21409378669</v>
      </c>
      <c r="X12" s="223" t="s">
        <v>11</v>
      </c>
    </row>
    <row r="13" spans="1:24" ht="16" customHeight="1" x14ac:dyDescent="0.2">
      <c r="A13" s="83" t="s">
        <v>222</v>
      </c>
      <c r="B13" s="90"/>
      <c r="C13" s="120"/>
      <c r="D13" s="121" t="s">
        <v>223</v>
      </c>
      <c r="E13" s="122"/>
      <c r="F13" s="121"/>
      <c r="G13" s="121"/>
      <c r="H13" s="121"/>
      <c r="I13" s="121"/>
      <c r="J13" s="123"/>
      <c r="K13" s="124">
        <v>-3619812</v>
      </c>
      <c r="L13" s="125"/>
      <c r="M13" s="269"/>
      <c r="N13" s="270"/>
      <c r="O13" s="124">
        <v>-3619812</v>
      </c>
      <c r="P13" s="127"/>
      <c r="Q13" s="126" t="s">
        <v>11</v>
      </c>
      <c r="R13" s="127"/>
      <c r="U13" s="223">
        <f t="shared" si="0"/>
        <v>-3619812038</v>
      </c>
      <c r="V13" s="223" t="s">
        <v>11</v>
      </c>
      <c r="W13" s="223">
        <f>IF(COUNTIF(W9:W10,"-")=COUNTA(W9:W10),"-",SUM(W9:W10))</f>
        <v>-3619812038</v>
      </c>
      <c r="X13" s="223" t="s">
        <v>11</v>
      </c>
    </row>
    <row r="14" spans="1:24" ht="16" customHeight="1" x14ac:dyDescent="0.2">
      <c r="A14" s="83" t="s">
        <v>224</v>
      </c>
      <c r="B14" s="90"/>
      <c r="C14" s="24"/>
      <c r="D14" s="128" t="s">
        <v>347</v>
      </c>
      <c r="E14" s="128"/>
      <c r="F14" s="128"/>
      <c r="G14" s="111"/>
      <c r="H14" s="111"/>
      <c r="I14" s="111"/>
      <c r="J14" s="102"/>
      <c r="K14" s="255"/>
      <c r="L14" s="256"/>
      <c r="M14" s="103">
        <v>-6520142</v>
      </c>
      <c r="N14" s="105" t="s">
        <v>357</v>
      </c>
      <c r="O14" s="103">
        <v>6520142</v>
      </c>
      <c r="P14" s="109" t="s">
        <v>357</v>
      </c>
      <c r="Q14" s="262" t="s">
        <v>11</v>
      </c>
      <c r="R14" s="263"/>
      <c r="U14" s="223" t="s">
        <v>11</v>
      </c>
      <c r="V14" s="223">
        <f>IF(COUNTA(V15:V18)=COUNTIF(V15:V18,"-"),"-",SUM(V15,V17,V16,V18))</f>
        <v>-6520142353</v>
      </c>
      <c r="W14" s="223">
        <f>IF(COUNTA(W15:W18)=COUNTIF(W15:W18,"-"),"-",SUM(W15,W17,W16,W18))</f>
        <v>6520142353</v>
      </c>
      <c r="X14" s="223" t="s">
        <v>11</v>
      </c>
    </row>
    <row r="15" spans="1:24" ht="16" customHeight="1" x14ac:dyDescent="0.2">
      <c r="A15" s="83" t="s">
        <v>225</v>
      </c>
      <c r="B15" s="90"/>
      <c r="C15" s="24"/>
      <c r="D15" s="128"/>
      <c r="E15" s="128" t="s">
        <v>226</v>
      </c>
      <c r="F15" s="111"/>
      <c r="G15" s="111"/>
      <c r="H15" s="111"/>
      <c r="I15" s="111"/>
      <c r="J15" s="102"/>
      <c r="K15" s="255"/>
      <c r="L15" s="256"/>
      <c r="M15" s="103">
        <v>7363019</v>
      </c>
      <c r="N15" s="105"/>
      <c r="O15" s="103">
        <v>-7363019</v>
      </c>
      <c r="P15" s="109"/>
      <c r="Q15" s="257" t="s">
        <v>11</v>
      </c>
      <c r="R15" s="258"/>
      <c r="U15" s="223" t="s">
        <v>11</v>
      </c>
      <c r="V15" s="223">
        <v>7363018798</v>
      </c>
      <c r="W15" s="223">
        <v>-7363018798</v>
      </c>
      <c r="X15" s="223" t="s">
        <v>11</v>
      </c>
    </row>
    <row r="16" spans="1:24" ht="16" customHeight="1" x14ac:dyDescent="0.2">
      <c r="A16" s="83" t="s">
        <v>227</v>
      </c>
      <c r="B16" s="90"/>
      <c r="C16" s="24"/>
      <c r="D16" s="128"/>
      <c r="E16" s="128" t="s">
        <v>228</v>
      </c>
      <c r="F16" s="128"/>
      <c r="G16" s="111"/>
      <c r="H16" s="111"/>
      <c r="I16" s="111"/>
      <c r="J16" s="102"/>
      <c r="K16" s="255"/>
      <c r="L16" s="256"/>
      <c r="M16" s="103">
        <v>-13966008</v>
      </c>
      <c r="N16" s="105"/>
      <c r="O16" s="103">
        <v>13966008</v>
      </c>
      <c r="P16" s="109"/>
      <c r="Q16" s="257" t="s">
        <v>11</v>
      </c>
      <c r="R16" s="258"/>
      <c r="U16" s="223" t="s">
        <v>11</v>
      </c>
      <c r="V16" s="223">
        <v>-13966008465</v>
      </c>
      <c r="W16" s="223">
        <v>13966008465</v>
      </c>
      <c r="X16" s="223" t="s">
        <v>11</v>
      </c>
    </row>
    <row r="17" spans="1:24" ht="16" customHeight="1" x14ac:dyDescent="0.2">
      <c r="A17" s="83" t="s">
        <v>229</v>
      </c>
      <c r="B17" s="90"/>
      <c r="C17" s="24"/>
      <c r="D17" s="128"/>
      <c r="E17" s="128" t="s">
        <v>230</v>
      </c>
      <c r="F17" s="128"/>
      <c r="G17" s="111"/>
      <c r="H17" s="111"/>
      <c r="I17" s="111"/>
      <c r="J17" s="102"/>
      <c r="K17" s="255"/>
      <c r="L17" s="256"/>
      <c r="M17" s="103">
        <v>1584267</v>
      </c>
      <c r="N17" s="105"/>
      <c r="O17" s="103">
        <v>-1584267</v>
      </c>
      <c r="P17" s="109"/>
      <c r="Q17" s="257" t="s">
        <v>11</v>
      </c>
      <c r="R17" s="258"/>
      <c r="U17" s="223" t="s">
        <v>11</v>
      </c>
      <c r="V17" s="223">
        <v>1584266542</v>
      </c>
      <c r="W17" s="223">
        <v>-1584266542</v>
      </c>
      <c r="X17" s="223" t="s">
        <v>11</v>
      </c>
    </row>
    <row r="18" spans="1:24" ht="16" customHeight="1" x14ac:dyDescent="0.2">
      <c r="A18" s="83" t="s">
        <v>231</v>
      </c>
      <c r="B18" s="90"/>
      <c r="C18" s="24"/>
      <c r="D18" s="128"/>
      <c r="E18" s="128" t="s">
        <v>232</v>
      </c>
      <c r="F18" s="128"/>
      <c r="G18" s="111"/>
      <c r="H18" s="20"/>
      <c r="I18" s="111"/>
      <c r="J18" s="102"/>
      <c r="K18" s="255"/>
      <c r="L18" s="256"/>
      <c r="M18" s="103">
        <v>-1501419</v>
      </c>
      <c r="N18" s="105"/>
      <c r="O18" s="103">
        <v>1501419</v>
      </c>
      <c r="P18" s="109"/>
      <c r="Q18" s="257" t="s">
        <v>11</v>
      </c>
      <c r="R18" s="258"/>
      <c r="U18" s="223" t="s">
        <v>11</v>
      </c>
      <c r="V18" s="223">
        <v>-1501419228</v>
      </c>
      <c r="W18" s="223">
        <v>1501419228</v>
      </c>
      <c r="X18" s="223" t="s">
        <v>11</v>
      </c>
    </row>
    <row r="19" spans="1:24" ht="16" customHeight="1" x14ac:dyDescent="0.2">
      <c r="A19" s="83" t="s">
        <v>233</v>
      </c>
      <c r="B19" s="90"/>
      <c r="C19" s="24"/>
      <c r="D19" s="128" t="s">
        <v>234</v>
      </c>
      <c r="E19" s="111"/>
      <c r="F19" s="111"/>
      <c r="G19" s="111"/>
      <c r="H19" s="111"/>
      <c r="I19" s="111"/>
      <c r="J19" s="102"/>
      <c r="K19" s="103">
        <v>4267</v>
      </c>
      <c r="L19" s="104"/>
      <c r="M19" s="103">
        <v>4267</v>
      </c>
      <c r="N19" s="105"/>
      <c r="O19" s="259"/>
      <c r="P19" s="260"/>
      <c r="Q19" s="261" t="s">
        <v>11</v>
      </c>
      <c r="R19" s="260"/>
      <c r="U19" s="223">
        <f>IF(COUNTIF(V19:X19,"-")=COUNTA(V19:X19),"-",SUM(V19:X19))</f>
        <v>4267259</v>
      </c>
      <c r="V19" s="223">
        <v>4267259</v>
      </c>
      <c r="W19" s="223" t="s">
        <v>11</v>
      </c>
      <c r="X19" s="223" t="s">
        <v>11</v>
      </c>
    </row>
    <row r="20" spans="1:24" ht="16" customHeight="1" x14ac:dyDescent="0.2">
      <c r="A20" s="83" t="s">
        <v>235</v>
      </c>
      <c r="B20" s="90"/>
      <c r="C20" s="24"/>
      <c r="D20" s="128" t="s">
        <v>236</v>
      </c>
      <c r="E20" s="128"/>
      <c r="F20" s="111"/>
      <c r="G20" s="111"/>
      <c r="H20" s="111"/>
      <c r="I20" s="111"/>
      <c r="J20" s="102"/>
      <c r="K20" s="103">
        <v>122062</v>
      </c>
      <c r="L20" s="104"/>
      <c r="M20" s="103">
        <v>122062</v>
      </c>
      <c r="N20" s="105"/>
      <c r="O20" s="259"/>
      <c r="P20" s="260"/>
      <c r="Q20" s="261" t="s">
        <v>11</v>
      </c>
      <c r="R20" s="260"/>
      <c r="U20" s="223">
        <f>IF(COUNTIF(V20:X20,"-")=COUNTA(V20:X20),"-",SUM(V20:X20))</f>
        <v>122061843</v>
      </c>
      <c r="V20" s="223">
        <v>122061843</v>
      </c>
      <c r="W20" s="223" t="s">
        <v>11</v>
      </c>
      <c r="X20" s="223" t="s">
        <v>11</v>
      </c>
    </row>
    <row r="21" spans="1:24" ht="16" customHeight="1" x14ac:dyDescent="0.2">
      <c r="A21" s="83" t="s">
        <v>238</v>
      </c>
      <c r="B21" s="90"/>
      <c r="C21" s="112"/>
      <c r="D21" s="113" t="s">
        <v>44</v>
      </c>
      <c r="E21" s="113"/>
      <c r="F21" s="113"/>
      <c r="G21" s="129"/>
      <c r="H21" s="129"/>
      <c r="I21" s="129"/>
      <c r="J21" s="114"/>
      <c r="K21" s="115">
        <v>222773</v>
      </c>
      <c r="L21" s="116"/>
      <c r="M21" s="115" t="s">
        <v>11</v>
      </c>
      <c r="N21" s="117"/>
      <c r="O21" s="115">
        <v>222773</v>
      </c>
      <c r="P21" s="119"/>
      <c r="Q21" s="253" t="s">
        <v>11</v>
      </c>
      <c r="R21" s="254"/>
      <c r="S21" s="130"/>
      <c r="U21" s="223">
        <f>IF(COUNTIF(V21:X21,"-")=COUNTA(V21:X21),"-",SUM(V21:X21))</f>
        <v>222772525</v>
      </c>
      <c r="V21" s="223" t="s">
        <v>11</v>
      </c>
      <c r="W21" s="223">
        <v>222772525</v>
      </c>
      <c r="X21" s="223" t="s">
        <v>11</v>
      </c>
    </row>
    <row r="22" spans="1:24" ht="16" customHeight="1" thickBot="1" x14ac:dyDescent="0.25">
      <c r="A22" s="83" t="s">
        <v>239</v>
      </c>
      <c r="B22" s="90"/>
      <c r="C22" s="131"/>
      <c r="D22" s="132" t="s">
        <v>240</v>
      </c>
      <c r="E22" s="132"/>
      <c r="F22" s="133"/>
      <c r="G22" s="133"/>
      <c r="H22" s="134"/>
      <c r="I22" s="133"/>
      <c r="J22" s="135"/>
      <c r="K22" s="136">
        <v>-3270710</v>
      </c>
      <c r="L22" s="137"/>
      <c r="M22" s="136">
        <v>-6393813</v>
      </c>
      <c r="N22" s="138"/>
      <c r="O22" s="136">
        <v>3123103</v>
      </c>
      <c r="P22" s="221"/>
      <c r="Q22" s="139" t="s">
        <v>11</v>
      </c>
      <c r="R22" s="140"/>
      <c r="S22" s="130"/>
      <c r="U22" s="223">
        <f>IF(COUNTIF(V22:X22,"-")=COUNTA(V22:X22),"-",SUM(V22:X22))</f>
        <v>-3270710411</v>
      </c>
      <c r="V22" s="223">
        <f>IF(AND(V14="-",COUNTIF(V19:V20,"-")=COUNTA(V19:V20),V21="-"),"-",SUM(V14,V19:V20,V21))</f>
        <v>-6393813251</v>
      </c>
      <c r="W22" s="223">
        <f>IF(AND(W13="-",W14="-",COUNTIF(W19:W20,"-")=COUNTA(W19:W20),W21="-"),"-",SUM(W13,W14,W19:W20,W21))</f>
        <v>3123102840</v>
      </c>
      <c r="X22" s="223" t="s">
        <v>11</v>
      </c>
    </row>
    <row r="23" spans="1:24" ht="16" customHeight="1" thickBot="1" x14ac:dyDescent="0.25">
      <c r="A23" s="83" t="s">
        <v>241</v>
      </c>
      <c r="B23" s="90"/>
      <c r="C23" s="141" t="s">
        <v>242</v>
      </c>
      <c r="D23" s="142"/>
      <c r="E23" s="142"/>
      <c r="F23" s="142"/>
      <c r="G23" s="143"/>
      <c r="H23" s="143"/>
      <c r="I23" s="143"/>
      <c r="J23" s="144"/>
      <c r="K23" s="145">
        <v>305091952</v>
      </c>
      <c r="L23" s="146"/>
      <c r="M23" s="145">
        <v>410934068</v>
      </c>
      <c r="N23" s="147"/>
      <c r="O23" s="145">
        <v>-105842116</v>
      </c>
      <c r="P23" s="222"/>
      <c r="Q23" s="148" t="s">
        <v>11</v>
      </c>
      <c r="R23" s="149"/>
      <c r="S23" s="130"/>
      <c r="U23" s="223">
        <f>IF(COUNTIF(V23:X23,"-")=COUNTA(V23:X23),"-",SUM(V23:X23))</f>
        <v>305091951942</v>
      </c>
      <c r="V23" s="223">
        <v>410934068193</v>
      </c>
      <c r="W23" s="223">
        <v>-105842116251</v>
      </c>
      <c r="X23" s="223" t="s">
        <v>11</v>
      </c>
    </row>
    <row r="24" spans="1:24" ht="6.75" customHeight="1" x14ac:dyDescent="0.2">
      <c r="B24" s="90"/>
      <c r="C24" s="150"/>
      <c r="D24" s="151"/>
      <c r="E24" s="151"/>
      <c r="F24" s="151"/>
      <c r="G24" s="151"/>
      <c r="H24" s="151"/>
      <c r="I24" s="151"/>
      <c r="J24" s="151"/>
      <c r="K24" s="90"/>
      <c r="L24" s="90"/>
      <c r="M24" s="90"/>
      <c r="N24" s="90"/>
      <c r="O24" s="90"/>
      <c r="P24" s="90"/>
      <c r="Q24" s="90"/>
      <c r="R24" s="19"/>
      <c r="S24" s="130"/>
    </row>
    <row r="25" spans="1:24" ht="15.65" customHeight="1" x14ac:dyDescent="0.2">
      <c r="B25" s="90"/>
      <c r="C25" s="152"/>
      <c r="D25" s="153" t="s">
        <v>343</v>
      </c>
      <c r="F25" s="154"/>
      <c r="G25" s="155"/>
      <c r="H25" s="154"/>
      <c r="I25" s="154"/>
      <c r="J25" s="152"/>
      <c r="K25" s="90"/>
      <c r="L25" s="90"/>
      <c r="M25" s="90"/>
      <c r="N25" s="90"/>
      <c r="O25" s="90"/>
      <c r="P25" s="90"/>
      <c r="Q25" s="90"/>
      <c r="R25" s="19"/>
      <c r="S25" s="130"/>
    </row>
  </sheetData>
  <mergeCells count="28">
    <mergeCell ref="C2:R2"/>
    <mergeCell ref="C3:R3"/>
    <mergeCell ref="C4:R4"/>
    <mergeCell ref="C6:J7"/>
    <mergeCell ref="K6:L7"/>
    <mergeCell ref="M7:N7"/>
    <mergeCell ref="O7:P7"/>
    <mergeCell ref="Q7:R7"/>
    <mergeCell ref="K17:L17"/>
    <mergeCell ref="Q17:R17"/>
    <mergeCell ref="M9:N9"/>
    <mergeCell ref="M10:N10"/>
    <mergeCell ref="M11:N11"/>
    <mergeCell ref="M12:N12"/>
    <mergeCell ref="M13:N13"/>
    <mergeCell ref="K14:L14"/>
    <mergeCell ref="Q14:R14"/>
    <mergeCell ref="K15:L15"/>
    <mergeCell ref="Q15:R15"/>
    <mergeCell ref="K16:L16"/>
    <mergeCell ref="Q16:R16"/>
    <mergeCell ref="Q21:R21"/>
    <mergeCell ref="K18:L18"/>
    <mergeCell ref="Q18:R18"/>
    <mergeCell ref="O19:P19"/>
    <mergeCell ref="Q19:R19"/>
    <mergeCell ref="O20:P20"/>
    <mergeCell ref="Q20:R20"/>
  </mergeCells>
  <phoneticPr fontId="11"/>
  <pageMargins left="0.70866141732283472" right="0.70866141732283472" top="0.39370078740157477" bottom="0.39370078740157477" header="0.51181102362204722" footer="0.5118110236220472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31D35-108D-4027-AE01-6040696ABFC1}">
  <sheetPr codeName="Sheet8">
    <pageSetUpPr fitToPage="1"/>
  </sheetPr>
  <dimension ref="A1:AE62"/>
  <sheetViews>
    <sheetView topLeftCell="B1" zoomScale="85" zoomScaleNormal="85" workbookViewId="0">
      <selection activeCell="B1" sqref="B1"/>
    </sheetView>
  </sheetViews>
  <sheetFormatPr defaultColWidth="9" defaultRowHeight="13" x14ac:dyDescent="0.2"/>
  <cols>
    <col min="1" max="1" width="0" style="1" hidden="1" customWidth="1"/>
    <col min="2" max="2" width="0.7265625" style="3" customWidth="1"/>
    <col min="3" max="11" width="2.08984375" style="3" customWidth="1"/>
    <col min="12" max="12" width="13.26953125" style="3" customWidth="1"/>
    <col min="13" max="13" width="21.6328125" style="3" bestFit="1" customWidth="1"/>
    <col min="14" max="14" width="3" style="3" customWidth="1"/>
    <col min="15" max="15" width="0.7265625" style="51" customWidth="1"/>
    <col min="16" max="16" width="9" style="6"/>
    <col min="17" max="17" width="0" style="6" hidden="1" customWidth="1"/>
    <col min="18" max="257" width="9" style="6"/>
    <col min="258" max="258" width="0.7265625" style="6" customWidth="1"/>
    <col min="259" max="267" width="2.08984375" style="6" customWidth="1"/>
    <col min="268" max="268" width="13.26953125" style="6" customWidth="1"/>
    <col min="269" max="269" width="21.6328125" style="6" bestFit="1" customWidth="1"/>
    <col min="270" max="270" width="3" style="6" customWidth="1"/>
    <col min="271" max="271" width="0.7265625" style="6" customWidth="1"/>
    <col min="272" max="513" width="9" style="6"/>
    <col min="514" max="514" width="0.7265625" style="6" customWidth="1"/>
    <col min="515" max="523" width="2.08984375" style="6" customWidth="1"/>
    <col min="524" max="524" width="13.26953125" style="6" customWidth="1"/>
    <col min="525" max="525" width="21.6328125" style="6" bestFit="1" customWidth="1"/>
    <col min="526" max="526" width="3" style="6" customWidth="1"/>
    <col min="527" max="527" width="0.7265625" style="6" customWidth="1"/>
    <col min="528" max="769" width="9" style="6"/>
    <col min="770" max="770" width="0.7265625" style="6" customWidth="1"/>
    <col min="771" max="779" width="2.08984375" style="6" customWidth="1"/>
    <col min="780" max="780" width="13.26953125" style="6" customWidth="1"/>
    <col min="781" max="781" width="21.6328125" style="6" bestFit="1" customWidth="1"/>
    <col min="782" max="782" width="3" style="6" customWidth="1"/>
    <col min="783" max="783" width="0.7265625" style="6" customWidth="1"/>
    <col min="784" max="1025" width="9" style="6"/>
    <col min="1026" max="1026" width="0.7265625" style="6" customWidth="1"/>
    <col min="1027" max="1035" width="2.08984375" style="6" customWidth="1"/>
    <col min="1036" max="1036" width="13.26953125" style="6" customWidth="1"/>
    <col min="1037" max="1037" width="21.6328125" style="6" bestFit="1" customWidth="1"/>
    <col min="1038" max="1038" width="3" style="6" customWidth="1"/>
    <col min="1039" max="1039" width="0.7265625" style="6" customWidth="1"/>
    <col min="1040" max="1281" width="9" style="6"/>
    <col min="1282" max="1282" width="0.7265625" style="6" customWidth="1"/>
    <col min="1283" max="1291" width="2.08984375" style="6" customWidth="1"/>
    <col min="1292" max="1292" width="13.26953125" style="6" customWidth="1"/>
    <col min="1293" max="1293" width="21.6328125" style="6" bestFit="1" customWidth="1"/>
    <col min="1294" max="1294" width="3" style="6" customWidth="1"/>
    <col min="1295" max="1295" width="0.7265625" style="6" customWidth="1"/>
    <col min="1296" max="1537" width="9" style="6"/>
    <col min="1538" max="1538" width="0.7265625" style="6" customWidth="1"/>
    <col min="1539" max="1547" width="2.08984375" style="6" customWidth="1"/>
    <col min="1548" max="1548" width="13.26953125" style="6" customWidth="1"/>
    <col min="1549" max="1549" width="21.6328125" style="6" bestFit="1" customWidth="1"/>
    <col min="1550" max="1550" width="3" style="6" customWidth="1"/>
    <col min="1551" max="1551" width="0.7265625" style="6" customWidth="1"/>
    <col min="1552" max="1793" width="9" style="6"/>
    <col min="1794" max="1794" width="0.7265625" style="6" customWidth="1"/>
    <col min="1795" max="1803" width="2.08984375" style="6" customWidth="1"/>
    <col min="1804" max="1804" width="13.26953125" style="6" customWidth="1"/>
    <col min="1805" max="1805" width="21.6328125" style="6" bestFit="1" customWidth="1"/>
    <col min="1806" max="1806" width="3" style="6" customWidth="1"/>
    <col min="1807" max="1807" width="0.7265625" style="6" customWidth="1"/>
    <col min="1808" max="2049" width="9" style="6"/>
    <col min="2050" max="2050" width="0.7265625" style="6" customWidth="1"/>
    <col min="2051" max="2059" width="2.08984375" style="6" customWidth="1"/>
    <col min="2060" max="2060" width="13.26953125" style="6" customWidth="1"/>
    <col min="2061" max="2061" width="21.6328125" style="6" bestFit="1" customWidth="1"/>
    <col min="2062" max="2062" width="3" style="6" customWidth="1"/>
    <col min="2063" max="2063" width="0.7265625" style="6" customWidth="1"/>
    <col min="2064" max="2305" width="9" style="6"/>
    <col min="2306" max="2306" width="0.7265625" style="6" customWidth="1"/>
    <col min="2307" max="2315" width="2.08984375" style="6" customWidth="1"/>
    <col min="2316" max="2316" width="13.26953125" style="6" customWidth="1"/>
    <col min="2317" max="2317" width="21.6328125" style="6" bestFit="1" customWidth="1"/>
    <col min="2318" max="2318" width="3" style="6" customWidth="1"/>
    <col min="2319" max="2319" width="0.7265625" style="6" customWidth="1"/>
    <col min="2320" max="2561" width="9" style="6"/>
    <col min="2562" max="2562" width="0.7265625" style="6" customWidth="1"/>
    <col min="2563" max="2571" width="2.08984375" style="6" customWidth="1"/>
    <col min="2572" max="2572" width="13.26953125" style="6" customWidth="1"/>
    <col min="2573" max="2573" width="21.6328125" style="6" bestFit="1" customWidth="1"/>
    <col min="2574" max="2574" width="3" style="6" customWidth="1"/>
    <col min="2575" max="2575" width="0.7265625" style="6" customWidth="1"/>
    <col min="2576" max="2817" width="9" style="6"/>
    <col min="2818" max="2818" width="0.7265625" style="6" customWidth="1"/>
    <col min="2819" max="2827" width="2.08984375" style="6" customWidth="1"/>
    <col min="2828" max="2828" width="13.26953125" style="6" customWidth="1"/>
    <col min="2829" max="2829" width="21.6328125" style="6" bestFit="1" customWidth="1"/>
    <col min="2830" max="2830" width="3" style="6" customWidth="1"/>
    <col min="2831" max="2831" width="0.7265625" style="6" customWidth="1"/>
    <col min="2832" max="3073" width="9" style="6"/>
    <col min="3074" max="3074" width="0.7265625" style="6" customWidth="1"/>
    <col min="3075" max="3083" width="2.08984375" style="6" customWidth="1"/>
    <col min="3084" max="3084" width="13.26953125" style="6" customWidth="1"/>
    <col min="3085" max="3085" width="21.6328125" style="6" bestFit="1" customWidth="1"/>
    <col min="3086" max="3086" width="3" style="6" customWidth="1"/>
    <col min="3087" max="3087" width="0.7265625" style="6" customWidth="1"/>
    <col min="3088" max="3329" width="9" style="6"/>
    <col min="3330" max="3330" width="0.7265625" style="6" customWidth="1"/>
    <col min="3331" max="3339" width="2.08984375" style="6" customWidth="1"/>
    <col min="3340" max="3340" width="13.26953125" style="6" customWidth="1"/>
    <col min="3341" max="3341" width="21.6328125" style="6" bestFit="1" customWidth="1"/>
    <col min="3342" max="3342" width="3" style="6" customWidth="1"/>
    <col min="3343" max="3343" width="0.7265625" style="6" customWidth="1"/>
    <col min="3344" max="3585" width="9" style="6"/>
    <col min="3586" max="3586" width="0.7265625" style="6" customWidth="1"/>
    <col min="3587" max="3595" width="2.08984375" style="6" customWidth="1"/>
    <col min="3596" max="3596" width="13.26953125" style="6" customWidth="1"/>
    <col min="3597" max="3597" width="21.6328125" style="6" bestFit="1" customWidth="1"/>
    <col min="3598" max="3598" width="3" style="6" customWidth="1"/>
    <col min="3599" max="3599" width="0.7265625" style="6" customWidth="1"/>
    <col min="3600" max="3841" width="9" style="6"/>
    <col min="3842" max="3842" width="0.7265625" style="6" customWidth="1"/>
    <col min="3843" max="3851" width="2.08984375" style="6" customWidth="1"/>
    <col min="3852" max="3852" width="13.26953125" style="6" customWidth="1"/>
    <col min="3853" max="3853" width="21.6328125" style="6" bestFit="1" customWidth="1"/>
    <col min="3854" max="3854" width="3" style="6" customWidth="1"/>
    <col min="3855" max="3855" width="0.7265625" style="6" customWidth="1"/>
    <col min="3856" max="4097" width="9" style="6"/>
    <col min="4098" max="4098" width="0.7265625" style="6" customWidth="1"/>
    <col min="4099" max="4107" width="2.08984375" style="6" customWidth="1"/>
    <col min="4108" max="4108" width="13.26953125" style="6" customWidth="1"/>
    <col min="4109" max="4109" width="21.6328125" style="6" bestFit="1" customWidth="1"/>
    <col min="4110" max="4110" width="3" style="6" customWidth="1"/>
    <col min="4111" max="4111" width="0.7265625" style="6" customWidth="1"/>
    <col min="4112" max="4353" width="9" style="6"/>
    <col min="4354" max="4354" width="0.7265625" style="6" customWidth="1"/>
    <col min="4355" max="4363" width="2.08984375" style="6" customWidth="1"/>
    <col min="4364" max="4364" width="13.26953125" style="6" customWidth="1"/>
    <col min="4365" max="4365" width="21.6328125" style="6" bestFit="1" customWidth="1"/>
    <col min="4366" max="4366" width="3" style="6" customWidth="1"/>
    <col min="4367" max="4367" width="0.7265625" style="6" customWidth="1"/>
    <col min="4368" max="4609" width="9" style="6"/>
    <col min="4610" max="4610" width="0.7265625" style="6" customWidth="1"/>
    <col min="4611" max="4619" width="2.08984375" style="6" customWidth="1"/>
    <col min="4620" max="4620" width="13.26953125" style="6" customWidth="1"/>
    <col min="4621" max="4621" width="21.6328125" style="6" bestFit="1" customWidth="1"/>
    <col min="4622" max="4622" width="3" style="6" customWidth="1"/>
    <col min="4623" max="4623" width="0.7265625" style="6" customWidth="1"/>
    <col min="4624" max="4865" width="9" style="6"/>
    <col min="4866" max="4866" width="0.7265625" style="6" customWidth="1"/>
    <col min="4867" max="4875" width="2.08984375" style="6" customWidth="1"/>
    <col min="4876" max="4876" width="13.26953125" style="6" customWidth="1"/>
    <col min="4877" max="4877" width="21.6328125" style="6" bestFit="1" customWidth="1"/>
    <col min="4878" max="4878" width="3" style="6" customWidth="1"/>
    <col min="4879" max="4879" width="0.7265625" style="6" customWidth="1"/>
    <col min="4880" max="5121" width="9" style="6"/>
    <col min="5122" max="5122" width="0.7265625" style="6" customWidth="1"/>
    <col min="5123" max="5131" width="2.08984375" style="6" customWidth="1"/>
    <col min="5132" max="5132" width="13.26953125" style="6" customWidth="1"/>
    <col min="5133" max="5133" width="21.6328125" style="6" bestFit="1" customWidth="1"/>
    <col min="5134" max="5134" width="3" style="6" customWidth="1"/>
    <col min="5135" max="5135" width="0.7265625" style="6" customWidth="1"/>
    <col min="5136" max="5377" width="9" style="6"/>
    <col min="5378" max="5378" width="0.7265625" style="6" customWidth="1"/>
    <col min="5379" max="5387" width="2.08984375" style="6" customWidth="1"/>
    <col min="5388" max="5388" width="13.26953125" style="6" customWidth="1"/>
    <col min="5389" max="5389" width="21.6328125" style="6" bestFit="1" customWidth="1"/>
    <col min="5390" max="5390" width="3" style="6" customWidth="1"/>
    <col min="5391" max="5391" width="0.7265625" style="6" customWidth="1"/>
    <col min="5392" max="5633" width="9" style="6"/>
    <col min="5634" max="5634" width="0.7265625" style="6" customWidth="1"/>
    <col min="5635" max="5643" width="2.08984375" style="6" customWidth="1"/>
    <col min="5644" max="5644" width="13.26953125" style="6" customWidth="1"/>
    <col min="5645" max="5645" width="21.6328125" style="6" bestFit="1" customWidth="1"/>
    <col min="5646" max="5646" width="3" style="6" customWidth="1"/>
    <col min="5647" max="5647" width="0.7265625" style="6" customWidth="1"/>
    <col min="5648" max="5889" width="9" style="6"/>
    <col min="5890" max="5890" width="0.7265625" style="6" customWidth="1"/>
    <col min="5891" max="5899" width="2.08984375" style="6" customWidth="1"/>
    <col min="5900" max="5900" width="13.26953125" style="6" customWidth="1"/>
    <col min="5901" max="5901" width="21.6328125" style="6" bestFit="1" customWidth="1"/>
    <col min="5902" max="5902" width="3" style="6" customWidth="1"/>
    <col min="5903" max="5903" width="0.7265625" style="6" customWidth="1"/>
    <col min="5904" max="6145" width="9" style="6"/>
    <col min="6146" max="6146" width="0.7265625" style="6" customWidth="1"/>
    <col min="6147" max="6155" width="2.08984375" style="6" customWidth="1"/>
    <col min="6156" max="6156" width="13.26953125" style="6" customWidth="1"/>
    <col min="6157" max="6157" width="21.6328125" style="6" bestFit="1" customWidth="1"/>
    <col min="6158" max="6158" width="3" style="6" customWidth="1"/>
    <col min="6159" max="6159" width="0.7265625" style="6" customWidth="1"/>
    <col min="6160" max="6401" width="9" style="6"/>
    <col min="6402" max="6402" width="0.7265625" style="6" customWidth="1"/>
    <col min="6403" max="6411" width="2.08984375" style="6" customWidth="1"/>
    <col min="6412" max="6412" width="13.26953125" style="6" customWidth="1"/>
    <col min="6413" max="6413" width="21.6328125" style="6" bestFit="1" customWidth="1"/>
    <col min="6414" max="6414" width="3" style="6" customWidth="1"/>
    <col min="6415" max="6415" width="0.7265625" style="6" customWidth="1"/>
    <col min="6416" max="6657" width="9" style="6"/>
    <col min="6658" max="6658" width="0.7265625" style="6" customWidth="1"/>
    <col min="6659" max="6667" width="2.08984375" style="6" customWidth="1"/>
    <col min="6668" max="6668" width="13.26953125" style="6" customWidth="1"/>
    <col min="6669" max="6669" width="21.6328125" style="6" bestFit="1" customWidth="1"/>
    <col min="6670" max="6670" width="3" style="6" customWidth="1"/>
    <col min="6671" max="6671" width="0.7265625" style="6" customWidth="1"/>
    <col min="6672" max="6913" width="9" style="6"/>
    <col min="6914" max="6914" width="0.7265625" style="6" customWidth="1"/>
    <col min="6915" max="6923" width="2.08984375" style="6" customWidth="1"/>
    <col min="6924" max="6924" width="13.26953125" style="6" customWidth="1"/>
    <col min="6925" max="6925" width="21.6328125" style="6" bestFit="1" customWidth="1"/>
    <col min="6926" max="6926" width="3" style="6" customWidth="1"/>
    <col min="6927" max="6927" width="0.7265625" style="6" customWidth="1"/>
    <col min="6928" max="7169" width="9" style="6"/>
    <col min="7170" max="7170" width="0.7265625" style="6" customWidth="1"/>
    <col min="7171" max="7179" width="2.08984375" style="6" customWidth="1"/>
    <col min="7180" max="7180" width="13.26953125" style="6" customWidth="1"/>
    <col min="7181" max="7181" width="21.6328125" style="6" bestFit="1" customWidth="1"/>
    <col min="7182" max="7182" width="3" style="6" customWidth="1"/>
    <col min="7183" max="7183" width="0.7265625" style="6" customWidth="1"/>
    <col min="7184" max="7425" width="9" style="6"/>
    <col min="7426" max="7426" width="0.7265625" style="6" customWidth="1"/>
    <col min="7427" max="7435" width="2.08984375" style="6" customWidth="1"/>
    <col min="7436" max="7436" width="13.26953125" style="6" customWidth="1"/>
    <col min="7437" max="7437" width="21.6328125" style="6" bestFit="1" customWidth="1"/>
    <col min="7438" max="7438" width="3" style="6" customWidth="1"/>
    <col min="7439" max="7439" width="0.7265625" style="6" customWidth="1"/>
    <col min="7440" max="7681" width="9" style="6"/>
    <col min="7682" max="7682" width="0.7265625" style="6" customWidth="1"/>
    <col min="7683" max="7691" width="2.08984375" style="6" customWidth="1"/>
    <col min="7692" max="7692" width="13.26953125" style="6" customWidth="1"/>
    <col min="7693" max="7693" width="21.6328125" style="6" bestFit="1" customWidth="1"/>
    <col min="7694" max="7694" width="3" style="6" customWidth="1"/>
    <col min="7695" max="7695" width="0.7265625" style="6" customWidth="1"/>
    <col min="7696" max="7937" width="9" style="6"/>
    <col min="7938" max="7938" width="0.7265625" style="6" customWidth="1"/>
    <col min="7939" max="7947" width="2.08984375" style="6" customWidth="1"/>
    <col min="7948" max="7948" width="13.26953125" style="6" customWidth="1"/>
    <col min="7949" max="7949" width="21.6328125" style="6" bestFit="1" customWidth="1"/>
    <col min="7950" max="7950" width="3" style="6" customWidth="1"/>
    <col min="7951" max="7951" width="0.7265625" style="6" customWidth="1"/>
    <col min="7952" max="8193" width="9" style="6"/>
    <col min="8194" max="8194" width="0.7265625" style="6" customWidth="1"/>
    <col min="8195" max="8203" width="2.08984375" style="6" customWidth="1"/>
    <col min="8204" max="8204" width="13.26953125" style="6" customWidth="1"/>
    <col min="8205" max="8205" width="21.6328125" style="6" bestFit="1" customWidth="1"/>
    <col min="8206" max="8206" width="3" style="6" customWidth="1"/>
    <col min="8207" max="8207" width="0.7265625" style="6" customWidth="1"/>
    <col min="8208" max="8449" width="9" style="6"/>
    <col min="8450" max="8450" width="0.7265625" style="6" customWidth="1"/>
    <col min="8451" max="8459" width="2.08984375" style="6" customWidth="1"/>
    <col min="8460" max="8460" width="13.26953125" style="6" customWidth="1"/>
    <col min="8461" max="8461" width="21.6328125" style="6" bestFit="1" customWidth="1"/>
    <col min="8462" max="8462" width="3" style="6" customWidth="1"/>
    <col min="8463" max="8463" width="0.7265625" style="6" customWidth="1"/>
    <col min="8464" max="8705" width="9" style="6"/>
    <col min="8706" max="8706" width="0.7265625" style="6" customWidth="1"/>
    <col min="8707" max="8715" width="2.08984375" style="6" customWidth="1"/>
    <col min="8716" max="8716" width="13.26953125" style="6" customWidth="1"/>
    <col min="8717" max="8717" width="21.6328125" style="6" bestFit="1" customWidth="1"/>
    <col min="8718" max="8718" width="3" style="6" customWidth="1"/>
    <col min="8719" max="8719" width="0.7265625" style="6" customWidth="1"/>
    <col min="8720" max="8961" width="9" style="6"/>
    <col min="8962" max="8962" width="0.7265625" style="6" customWidth="1"/>
    <col min="8963" max="8971" width="2.08984375" style="6" customWidth="1"/>
    <col min="8972" max="8972" width="13.26953125" style="6" customWidth="1"/>
    <col min="8973" max="8973" width="21.6328125" style="6" bestFit="1" customWidth="1"/>
    <col min="8974" max="8974" width="3" style="6" customWidth="1"/>
    <col min="8975" max="8975" width="0.7265625" style="6" customWidth="1"/>
    <col min="8976" max="9217" width="9" style="6"/>
    <col min="9218" max="9218" width="0.7265625" style="6" customWidth="1"/>
    <col min="9219" max="9227" width="2.08984375" style="6" customWidth="1"/>
    <col min="9228" max="9228" width="13.26953125" style="6" customWidth="1"/>
    <col min="9229" max="9229" width="21.6328125" style="6" bestFit="1" customWidth="1"/>
    <col min="9230" max="9230" width="3" style="6" customWidth="1"/>
    <col min="9231" max="9231" width="0.7265625" style="6" customWidth="1"/>
    <col min="9232" max="9473" width="9" style="6"/>
    <col min="9474" max="9474" width="0.7265625" style="6" customWidth="1"/>
    <col min="9475" max="9483" width="2.08984375" style="6" customWidth="1"/>
    <col min="9484" max="9484" width="13.26953125" style="6" customWidth="1"/>
    <col min="9485" max="9485" width="21.6328125" style="6" bestFit="1" customWidth="1"/>
    <col min="9486" max="9486" width="3" style="6" customWidth="1"/>
    <col min="9487" max="9487" width="0.7265625" style="6" customWidth="1"/>
    <col min="9488" max="9729" width="9" style="6"/>
    <col min="9730" max="9730" width="0.7265625" style="6" customWidth="1"/>
    <col min="9731" max="9739" width="2.08984375" style="6" customWidth="1"/>
    <col min="9740" max="9740" width="13.26953125" style="6" customWidth="1"/>
    <col min="9741" max="9741" width="21.6328125" style="6" bestFit="1" customWidth="1"/>
    <col min="9742" max="9742" width="3" style="6" customWidth="1"/>
    <col min="9743" max="9743" width="0.7265625" style="6" customWidth="1"/>
    <col min="9744" max="9985" width="9" style="6"/>
    <col min="9986" max="9986" width="0.7265625" style="6" customWidth="1"/>
    <col min="9987" max="9995" width="2.08984375" style="6" customWidth="1"/>
    <col min="9996" max="9996" width="13.26953125" style="6" customWidth="1"/>
    <col min="9997" max="9997" width="21.6328125" style="6" bestFit="1" customWidth="1"/>
    <col min="9998" max="9998" width="3" style="6" customWidth="1"/>
    <col min="9999" max="9999" width="0.7265625" style="6" customWidth="1"/>
    <col min="10000" max="10241" width="9" style="6"/>
    <col min="10242" max="10242" width="0.7265625" style="6" customWidth="1"/>
    <col min="10243" max="10251" width="2.08984375" style="6" customWidth="1"/>
    <col min="10252" max="10252" width="13.26953125" style="6" customWidth="1"/>
    <col min="10253" max="10253" width="21.6328125" style="6" bestFit="1" customWidth="1"/>
    <col min="10254" max="10254" width="3" style="6" customWidth="1"/>
    <col min="10255" max="10255" width="0.7265625" style="6" customWidth="1"/>
    <col min="10256" max="10497" width="9" style="6"/>
    <col min="10498" max="10498" width="0.7265625" style="6" customWidth="1"/>
    <col min="10499" max="10507" width="2.08984375" style="6" customWidth="1"/>
    <col min="10508" max="10508" width="13.26953125" style="6" customWidth="1"/>
    <col min="10509" max="10509" width="21.6328125" style="6" bestFit="1" customWidth="1"/>
    <col min="10510" max="10510" width="3" style="6" customWidth="1"/>
    <col min="10511" max="10511" width="0.7265625" style="6" customWidth="1"/>
    <col min="10512" max="10753" width="9" style="6"/>
    <col min="10754" max="10754" width="0.7265625" style="6" customWidth="1"/>
    <col min="10755" max="10763" width="2.08984375" style="6" customWidth="1"/>
    <col min="10764" max="10764" width="13.26953125" style="6" customWidth="1"/>
    <col min="10765" max="10765" width="21.6328125" style="6" bestFit="1" customWidth="1"/>
    <col min="10766" max="10766" width="3" style="6" customWidth="1"/>
    <col min="10767" max="10767" width="0.7265625" style="6" customWidth="1"/>
    <col min="10768" max="11009" width="9" style="6"/>
    <col min="11010" max="11010" width="0.7265625" style="6" customWidth="1"/>
    <col min="11011" max="11019" width="2.08984375" style="6" customWidth="1"/>
    <col min="11020" max="11020" width="13.26953125" style="6" customWidth="1"/>
    <col min="11021" max="11021" width="21.6328125" style="6" bestFit="1" customWidth="1"/>
    <col min="11022" max="11022" width="3" style="6" customWidth="1"/>
    <col min="11023" max="11023" width="0.7265625" style="6" customWidth="1"/>
    <col min="11024" max="11265" width="9" style="6"/>
    <col min="11266" max="11266" width="0.7265625" style="6" customWidth="1"/>
    <col min="11267" max="11275" width="2.08984375" style="6" customWidth="1"/>
    <col min="11276" max="11276" width="13.26953125" style="6" customWidth="1"/>
    <col min="11277" max="11277" width="21.6328125" style="6" bestFit="1" customWidth="1"/>
    <col min="11278" max="11278" width="3" style="6" customWidth="1"/>
    <col min="11279" max="11279" width="0.7265625" style="6" customWidth="1"/>
    <col min="11280" max="11521" width="9" style="6"/>
    <col min="11522" max="11522" width="0.7265625" style="6" customWidth="1"/>
    <col min="11523" max="11531" width="2.08984375" style="6" customWidth="1"/>
    <col min="11532" max="11532" width="13.26953125" style="6" customWidth="1"/>
    <col min="11533" max="11533" width="21.6328125" style="6" bestFit="1" customWidth="1"/>
    <col min="11534" max="11534" width="3" style="6" customWidth="1"/>
    <col min="11535" max="11535" width="0.7265625" style="6" customWidth="1"/>
    <col min="11536" max="11777" width="9" style="6"/>
    <col min="11778" max="11778" width="0.7265625" style="6" customWidth="1"/>
    <col min="11779" max="11787" width="2.08984375" style="6" customWidth="1"/>
    <col min="11788" max="11788" width="13.26953125" style="6" customWidth="1"/>
    <col min="11789" max="11789" width="21.6328125" style="6" bestFit="1" customWidth="1"/>
    <col min="11790" max="11790" width="3" style="6" customWidth="1"/>
    <col min="11791" max="11791" width="0.7265625" style="6" customWidth="1"/>
    <col min="11792" max="12033" width="9" style="6"/>
    <col min="12034" max="12034" width="0.7265625" style="6" customWidth="1"/>
    <col min="12035" max="12043" width="2.08984375" style="6" customWidth="1"/>
    <col min="12044" max="12044" width="13.26953125" style="6" customWidth="1"/>
    <col min="12045" max="12045" width="21.6328125" style="6" bestFit="1" customWidth="1"/>
    <col min="12046" max="12046" width="3" style="6" customWidth="1"/>
    <col min="12047" max="12047" width="0.7265625" style="6" customWidth="1"/>
    <col min="12048" max="12289" width="9" style="6"/>
    <col min="12290" max="12290" width="0.7265625" style="6" customWidth="1"/>
    <col min="12291" max="12299" width="2.08984375" style="6" customWidth="1"/>
    <col min="12300" max="12300" width="13.26953125" style="6" customWidth="1"/>
    <col min="12301" max="12301" width="21.6328125" style="6" bestFit="1" customWidth="1"/>
    <col min="12302" max="12302" width="3" style="6" customWidth="1"/>
    <col min="12303" max="12303" width="0.7265625" style="6" customWidth="1"/>
    <col min="12304" max="12545" width="9" style="6"/>
    <col min="12546" max="12546" width="0.7265625" style="6" customWidth="1"/>
    <col min="12547" max="12555" width="2.08984375" style="6" customWidth="1"/>
    <col min="12556" max="12556" width="13.26953125" style="6" customWidth="1"/>
    <col min="12557" max="12557" width="21.6328125" style="6" bestFit="1" customWidth="1"/>
    <col min="12558" max="12558" width="3" style="6" customWidth="1"/>
    <col min="12559" max="12559" width="0.7265625" style="6" customWidth="1"/>
    <col min="12560" max="12801" width="9" style="6"/>
    <col min="12802" max="12802" width="0.7265625" style="6" customWidth="1"/>
    <col min="12803" max="12811" width="2.08984375" style="6" customWidth="1"/>
    <col min="12812" max="12812" width="13.26953125" style="6" customWidth="1"/>
    <col min="12813" max="12813" width="21.6328125" style="6" bestFit="1" customWidth="1"/>
    <col min="12814" max="12814" width="3" style="6" customWidth="1"/>
    <col min="12815" max="12815" width="0.7265625" style="6" customWidth="1"/>
    <col min="12816" max="13057" width="9" style="6"/>
    <col min="13058" max="13058" width="0.7265625" style="6" customWidth="1"/>
    <col min="13059" max="13067" width="2.08984375" style="6" customWidth="1"/>
    <col min="13068" max="13068" width="13.26953125" style="6" customWidth="1"/>
    <col min="13069" max="13069" width="21.6328125" style="6" bestFit="1" customWidth="1"/>
    <col min="13070" max="13070" width="3" style="6" customWidth="1"/>
    <col min="13071" max="13071" width="0.7265625" style="6" customWidth="1"/>
    <col min="13072" max="13313" width="9" style="6"/>
    <col min="13314" max="13314" width="0.7265625" style="6" customWidth="1"/>
    <col min="13315" max="13323" width="2.08984375" style="6" customWidth="1"/>
    <col min="13324" max="13324" width="13.26953125" style="6" customWidth="1"/>
    <col min="13325" max="13325" width="21.6328125" style="6" bestFit="1" customWidth="1"/>
    <col min="13326" max="13326" width="3" style="6" customWidth="1"/>
    <col min="13327" max="13327" width="0.7265625" style="6" customWidth="1"/>
    <col min="13328" max="13569" width="9" style="6"/>
    <col min="13570" max="13570" width="0.7265625" style="6" customWidth="1"/>
    <col min="13571" max="13579" width="2.08984375" style="6" customWidth="1"/>
    <col min="13580" max="13580" width="13.26953125" style="6" customWidth="1"/>
    <col min="13581" max="13581" width="21.6328125" style="6" bestFit="1" customWidth="1"/>
    <col min="13582" max="13582" width="3" style="6" customWidth="1"/>
    <col min="13583" max="13583" width="0.7265625" style="6" customWidth="1"/>
    <col min="13584" max="13825" width="9" style="6"/>
    <col min="13826" max="13826" width="0.7265625" style="6" customWidth="1"/>
    <col min="13827" max="13835" width="2.08984375" style="6" customWidth="1"/>
    <col min="13836" max="13836" width="13.26953125" style="6" customWidth="1"/>
    <col min="13837" max="13837" width="21.6328125" style="6" bestFit="1" customWidth="1"/>
    <col min="13838" max="13838" width="3" style="6" customWidth="1"/>
    <col min="13839" max="13839" width="0.7265625" style="6" customWidth="1"/>
    <col min="13840" max="14081" width="9" style="6"/>
    <col min="14082" max="14082" width="0.7265625" style="6" customWidth="1"/>
    <col min="14083" max="14091" width="2.08984375" style="6" customWidth="1"/>
    <col min="14092" max="14092" width="13.26953125" style="6" customWidth="1"/>
    <col min="14093" max="14093" width="21.6328125" style="6" bestFit="1" customWidth="1"/>
    <col min="14094" max="14094" width="3" style="6" customWidth="1"/>
    <col min="14095" max="14095" width="0.7265625" style="6" customWidth="1"/>
    <col min="14096" max="14337" width="9" style="6"/>
    <col min="14338" max="14338" width="0.7265625" style="6" customWidth="1"/>
    <col min="14339" max="14347" width="2.08984375" style="6" customWidth="1"/>
    <col min="14348" max="14348" width="13.26953125" style="6" customWidth="1"/>
    <col min="14349" max="14349" width="21.6328125" style="6" bestFit="1" customWidth="1"/>
    <col min="14350" max="14350" width="3" style="6" customWidth="1"/>
    <col min="14351" max="14351" width="0.7265625" style="6" customWidth="1"/>
    <col min="14352" max="14593" width="9" style="6"/>
    <col min="14594" max="14594" width="0.7265625" style="6" customWidth="1"/>
    <col min="14595" max="14603" width="2.08984375" style="6" customWidth="1"/>
    <col min="14604" max="14604" width="13.26953125" style="6" customWidth="1"/>
    <col min="14605" max="14605" width="21.6328125" style="6" bestFit="1" customWidth="1"/>
    <col min="14606" max="14606" width="3" style="6" customWidth="1"/>
    <col min="14607" max="14607" width="0.7265625" style="6" customWidth="1"/>
    <col min="14608" max="14849" width="9" style="6"/>
    <col min="14850" max="14850" width="0.7265625" style="6" customWidth="1"/>
    <col min="14851" max="14859" width="2.08984375" style="6" customWidth="1"/>
    <col min="14860" max="14860" width="13.26953125" style="6" customWidth="1"/>
    <col min="14861" max="14861" width="21.6328125" style="6" bestFit="1" customWidth="1"/>
    <col min="14862" max="14862" width="3" style="6" customWidth="1"/>
    <col min="14863" max="14863" width="0.7265625" style="6" customWidth="1"/>
    <col min="14864" max="15105" width="9" style="6"/>
    <col min="15106" max="15106" width="0.7265625" style="6" customWidth="1"/>
    <col min="15107" max="15115" width="2.08984375" style="6" customWidth="1"/>
    <col min="15116" max="15116" width="13.26953125" style="6" customWidth="1"/>
    <col min="15117" max="15117" width="21.6328125" style="6" bestFit="1" customWidth="1"/>
    <col min="15118" max="15118" width="3" style="6" customWidth="1"/>
    <col min="15119" max="15119" width="0.7265625" style="6" customWidth="1"/>
    <col min="15120" max="15361" width="9" style="6"/>
    <col min="15362" max="15362" width="0.7265625" style="6" customWidth="1"/>
    <col min="15363" max="15371" width="2.08984375" style="6" customWidth="1"/>
    <col min="15372" max="15372" width="13.26953125" style="6" customWidth="1"/>
    <col min="15373" max="15373" width="21.6328125" style="6" bestFit="1" customWidth="1"/>
    <col min="15374" max="15374" width="3" style="6" customWidth="1"/>
    <col min="15375" max="15375" width="0.7265625" style="6" customWidth="1"/>
    <col min="15376" max="15617" width="9" style="6"/>
    <col min="15618" max="15618" width="0.7265625" style="6" customWidth="1"/>
    <col min="15619" max="15627" width="2.08984375" style="6" customWidth="1"/>
    <col min="15628" max="15628" width="13.26953125" style="6" customWidth="1"/>
    <col min="15629" max="15629" width="21.6328125" style="6" bestFit="1" customWidth="1"/>
    <col min="15630" max="15630" width="3" style="6" customWidth="1"/>
    <col min="15631" max="15631" width="0.7265625" style="6" customWidth="1"/>
    <col min="15632" max="15873" width="9" style="6"/>
    <col min="15874" max="15874" width="0.7265625" style="6" customWidth="1"/>
    <col min="15875" max="15883" width="2.08984375" style="6" customWidth="1"/>
    <col min="15884" max="15884" width="13.26953125" style="6" customWidth="1"/>
    <col min="15885" max="15885" width="21.6328125" style="6" bestFit="1" customWidth="1"/>
    <col min="15886" max="15886" width="3" style="6" customWidth="1"/>
    <col min="15887" max="15887" width="0.7265625" style="6" customWidth="1"/>
    <col min="15888" max="16129" width="9" style="6"/>
    <col min="16130" max="16130" width="0.7265625" style="6" customWidth="1"/>
    <col min="16131" max="16139" width="2.08984375" style="6" customWidth="1"/>
    <col min="16140" max="16140" width="13.26953125" style="6" customWidth="1"/>
    <col min="16141" max="16141" width="21.6328125" style="6" bestFit="1" customWidth="1"/>
    <col min="16142" max="16142" width="3" style="6" customWidth="1"/>
    <col min="16143" max="16143" width="0.7265625" style="6" customWidth="1"/>
    <col min="16144" max="16384" width="9" style="6"/>
  </cols>
  <sheetData>
    <row r="1" spans="1:31" s="51" customFormat="1" x14ac:dyDescent="0.2">
      <c r="A1" s="1"/>
      <c r="B1" s="156"/>
      <c r="C1" s="156"/>
      <c r="D1" s="50"/>
      <c r="E1" s="50"/>
      <c r="F1" s="50"/>
      <c r="G1" s="50"/>
      <c r="H1" s="50"/>
      <c r="I1" s="3"/>
      <c r="J1" s="3"/>
      <c r="K1" s="3"/>
      <c r="L1" s="3"/>
      <c r="M1" s="3"/>
      <c r="N1" s="3"/>
    </row>
    <row r="2" spans="1:31" s="51" customFormat="1" ht="23.5" x14ac:dyDescent="0.2">
      <c r="A2" s="1"/>
      <c r="B2" s="157"/>
      <c r="C2" s="295" t="s">
        <v>360</v>
      </c>
      <c r="D2" s="295"/>
      <c r="E2" s="295"/>
      <c r="F2" s="295"/>
      <c r="G2" s="295"/>
      <c r="H2" s="295"/>
      <c r="I2" s="295"/>
      <c r="J2" s="295"/>
      <c r="K2" s="295"/>
      <c r="L2" s="295"/>
      <c r="M2" s="295"/>
      <c r="N2" s="295"/>
    </row>
    <row r="3" spans="1:31" s="51" customFormat="1" ht="14" x14ac:dyDescent="0.2">
      <c r="A3" s="158"/>
      <c r="B3" s="159"/>
      <c r="C3" s="296" t="s">
        <v>355</v>
      </c>
      <c r="D3" s="296"/>
      <c r="E3" s="296"/>
      <c r="F3" s="296"/>
      <c r="G3" s="296"/>
      <c r="H3" s="296"/>
      <c r="I3" s="296"/>
      <c r="J3" s="296"/>
      <c r="K3" s="296"/>
      <c r="L3" s="296"/>
      <c r="M3" s="296"/>
      <c r="N3" s="296"/>
    </row>
    <row r="4" spans="1:31" s="51" customFormat="1" ht="14" x14ac:dyDescent="0.2">
      <c r="A4" s="158"/>
      <c r="B4" s="159"/>
      <c r="C4" s="296" t="s">
        <v>356</v>
      </c>
      <c r="D4" s="296"/>
      <c r="E4" s="296"/>
      <c r="F4" s="296"/>
      <c r="G4" s="296"/>
      <c r="H4" s="296"/>
      <c r="I4" s="296"/>
      <c r="J4" s="296"/>
      <c r="K4" s="296"/>
      <c r="L4" s="296"/>
      <c r="M4" s="296"/>
      <c r="N4" s="296"/>
    </row>
    <row r="5" spans="1:31" s="51" customFormat="1" ht="13.5" thickBot="1" x14ac:dyDescent="0.25">
      <c r="A5" s="158"/>
      <c r="B5" s="159"/>
      <c r="C5" s="160"/>
      <c r="D5" s="160"/>
      <c r="E5" s="160"/>
      <c r="F5" s="160"/>
      <c r="G5" s="160"/>
      <c r="H5" s="160"/>
      <c r="I5" s="160"/>
      <c r="J5" s="160"/>
      <c r="K5" s="160"/>
      <c r="L5" s="160"/>
      <c r="M5" s="160"/>
      <c r="N5" s="161" t="s">
        <v>353</v>
      </c>
    </row>
    <row r="6" spans="1:31" s="51" customFormat="1" x14ac:dyDescent="0.2">
      <c r="A6" s="158"/>
      <c r="B6" s="159"/>
      <c r="C6" s="297" t="s">
        <v>0</v>
      </c>
      <c r="D6" s="298"/>
      <c r="E6" s="298"/>
      <c r="F6" s="298"/>
      <c r="G6" s="298"/>
      <c r="H6" s="298"/>
      <c r="I6" s="298"/>
      <c r="J6" s="299"/>
      <c r="K6" s="299"/>
      <c r="L6" s="300"/>
      <c r="M6" s="304" t="s">
        <v>332</v>
      </c>
      <c r="N6" s="305"/>
    </row>
    <row r="7" spans="1:31" s="51" customFormat="1" ht="13.5" thickBot="1" x14ac:dyDescent="0.25">
      <c r="A7" s="158" t="s">
        <v>330</v>
      </c>
      <c r="B7" s="159"/>
      <c r="C7" s="301"/>
      <c r="D7" s="302"/>
      <c r="E7" s="302"/>
      <c r="F7" s="302"/>
      <c r="G7" s="302"/>
      <c r="H7" s="302"/>
      <c r="I7" s="302"/>
      <c r="J7" s="302"/>
      <c r="K7" s="302"/>
      <c r="L7" s="303"/>
      <c r="M7" s="306"/>
      <c r="N7" s="307"/>
    </row>
    <row r="8" spans="1:31" s="51" customFormat="1" x14ac:dyDescent="0.2">
      <c r="A8" s="162"/>
      <c r="B8" s="163"/>
      <c r="C8" s="164" t="s">
        <v>348</v>
      </c>
      <c r="D8" s="165"/>
      <c r="E8" s="165"/>
      <c r="F8" s="166"/>
      <c r="G8" s="166"/>
      <c r="H8" s="167"/>
      <c r="I8" s="166"/>
      <c r="J8" s="167"/>
      <c r="K8" s="167"/>
      <c r="L8" s="168"/>
      <c r="M8" s="169"/>
      <c r="N8" s="170"/>
      <c r="AE8" s="224"/>
    </row>
    <row r="9" spans="1:31" s="51" customFormat="1" x14ac:dyDescent="0.2">
      <c r="A9" s="1" t="s">
        <v>245</v>
      </c>
      <c r="B9" s="3"/>
      <c r="C9" s="171"/>
      <c r="D9" s="172" t="s">
        <v>246</v>
      </c>
      <c r="E9" s="172"/>
      <c r="F9" s="173"/>
      <c r="G9" s="173"/>
      <c r="H9" s="160"/>
      <c r="I9" s="173"/>
      <c r="J9" s="160"/>
      <c r="K9" s="160"/>
      <c r="L9" s="174"/>
      <c r="M9" s="175">
        <v>72242756</v>
      </c>
      <c r="N9" s="176" t="s">
        <v>357</v>
      </c>
      <c r="Q9" s="51">
        <f>IF(AND(Q10="-",Q15="-"),"-",SUM(Q10,Q15))</f>
        <v>72242755715</v>
      </c>
      <c r="AE9" s="224"/>
    </row>
    <row r="10" spans="1:31" s="51" customFormat="1" x14ac:dyDescent="0.2">
      <c r="A10" s="1" t="s">
        <v>247</v>
      </c>
      <c r="B10" s="3"/>
      <c r="C10" s="171"/>
      <c r="D10" s="172"/>
      <c r="E10" s="172" t="s">
        <v>248</v>
      </c>
      <c r="F10" s="173"/>
      <c r="G10" s="173"/>
      <c r="H10" s="173"/>
      <c r="I10" s="173"/>
      <c r="J10" s="160"/>
      <c r="K10" s="160"/>
      <c r="L10" s="174"/>
      <c r="M10" s="175">
        <v>27180084</v>
      </c>
      <c r="N10" s="176"/>
      <c r="Q10" s="51">
        <f>IF(COUNTIF(Q11:Q14,"-")=COUNTA(Q11:Q14),"-",SUM(Q11:Q14))</f>
        <v>27180084368</v>
      </c>
      <c r="AE10" s="224"/>
    </row>
    <row r="11" spans="1:31" s="51" customFormat="1" x14ac:dyDescent="0.2">
      <c r="A11" s="1" t="s">
        <v>249</v>
      </c>
      <c r="B11" s="3"/>
      <c r="C11" s="171"/>
      <c r="D11" s="172"/>
      <c r="E11" s="172"/>
      <c r="F11" s="173" t="s">
        <v>250</v>
      </c>
      <c r="G11" s="173"/>
      <c r="H11" s="173"/>
      <c r="I11" s="173"/>
      <c r="J11" s="160"/>
      <c r="K11" s="160"/>
      <c r="L11" s="174"/>
      <c r="M11" s="175">
        <v>11304247</v>
      </c>
      <c r="N11" s="176"/>
      <c r="Q11" s="51">
        <v>11304247279</v>
      </c>
      <c r="AE11" s="224"/>
    </row>
    <row r="12" spans="1:31" s="51" customFormat="1" x14ac:dyDescent="0.2">
      <c r="A12" s="1" t="s">
        <v>251</v>
      </c>
      <c r="B12" s="3"/>
      <c r="C12" s="171"/>
      <c r="D12" s="172"/>
      <c r="E12" s="172"/>
      <c r="F12" s="173" t="s">
        <v>252</v>
      </c>
      <c r="G12" s="173"/>
      <c r="H12" s="173"/>
      <c r="I12" s="173"/>
      <c r="J12" s="160"/>
      <c r="K12" s="160"/>
      <c r="L12" s="174"/>
      <c r="M12" s="175">
        <v>14487046</v>
      </c>
      <c r="N12" s="176"/>
      <c r="Q12" s="51">
        <v>14487045938</v>
      </c>
      <c r="AE12" s="224"/>
    </row>
    <row r="13" spans="1:31" s="51" customFormat="1" x14ac:dyDescent="0.2">
      <c r="A13" s="1" t="s">
        <v>253</v>
      </c>
      <c r="B13" s="3"/>
      <c r="C13" s="177"/>
      <c r="D13" s="160"/>
      <c r="E13" s="160"/>
      <c r="F13" s="160" t="s">
        <v>254</v>
      </c>
      <c r="G13" s="160"/>
      <c r="H13" s="160"/>
      <c r="I13" s="160"/>
      <c r="J13" s="160"/>
      <c r="K13" s="160"/>
      <c r="L13" s="174"/>
      <c r="M13" s="175">
        <v>1052820</v>
      </c>
      <c r="N13" s="176"/>
      <c r="Q13" s="51">
        <v>1052819659</v>
      </c>
      <c r="AE13" s="224"/>
    </row>
    <row r="14" spans="1:31" s="51" customFormat="1" x14ac:dyDescent="0.2">
      <c r="A14" s="1" t="s">
        <v>255</v>
      </c>
      <c r="B14" s="3"/>
      <c r="C14" s="178"/>
      <c r="D14" s="179"/>
      <c r="E14" s="160"/>
      <c r="F14" s="179" t="s">
        <v>256</v>
      </c>
      <c r="G14" s="179"/>
      <c r="H14" s="179"/>
      <c r="I14" s="179"/>
      <c r="J14" s="160"/>
      <c r="K14" s="160"/>
      <c r="L14" s="174"/>
      <c r="M14" s="175">
        <v>335971</v>
      </c>
      <c r="N14" s="176"/>
      <c r="Q14" s="51">
        <v>335971492</v>
      </c>
      <c r="AE14" s="224"/>
    </row>
    <row r="15" spans="1:31" s="51" customFormat="1" x14ac:dyDescent="0.2">
      <c r="A15" s="1" t="s">
        <v>257</v>
      </c>
      <c r="B15" s="3"/>
      <c r="C15" s="177"/>
      <c r="D15" s="179"/>
      <c r="E15" s="160" t="s">
        <v>258</v>
      </c>
      <c r="F15" s="179"/>
      <c r="G15" s="179"/>
      <c r="H15" s="179"/>
      <c r="I15" s="179"/>
      <c r="J15" s="160"/>
      <c r="K15" s="160"/>
      <c r="L15" s="174"/>
      <c r="M15" s="175">
        <v>45062671</v>
      </c>
      <c r="N15" s="176"/>
      <c r="Q15" s="51">
        <f>IF(COUNTIF(Q16:Q19,"-")=COUNTA(Q16:Q19),"-",SUM(Q16:Q19))</f>
        <v>45062671347</v>
      </c>
      <c r="AE15" s="224"/>
    </row>
    <row r="16" spans="1:31" s="51" customFormat="1" x14ac:dyDescent="0.2">
      <c r="A16" s="1" t="s">
        <v>259</v>
      </c>
      <c r="B16" s="3"/>
      <c r="C16" s="177"/>
      <c r="D16" s="179"/>
      <c r="E16" s="179"/>
      <c r="F16" s="160" t="s">
        <v>260</v>
      </c>
      <c r="G16" s="179"/>
      <c r="H16" s="179"/>
      <c r="I16" s="179"/>
      <c r="J16" s="160"/>
      <c r="K16" s="160"/>
      <c r="L16" s="174"/>
      <c r="M16" s="175">
        <v>35691388</v>
      </c>
      <c r="N16" s="176"/>
      <c r="Q16" s="51">
        <v>35691387662</v>
      </c>
      <c r="AE16" s="224"/>
    </row>
    <row r="17" spans="1:31" s="51" customFormat="1" x14ac:dyDescent="0.2">
      <c r="A17" s="1" t="s">
        <v>261</v>
      </c>
      <c r="B17" s="3"/>
      <c r="C17" s="177"/>
      <c r="D17" s="179"/>
      <c r="E17" s="179"/>
      <c r="F17" s="160" t="s">
        <v>262</v>
      </c>
      <c r="G17" s="179"/>
      <c r="H17" s="179"/>
      <c r="I17" s="179"/>
      <c r="J17" s="160"/>
      <c r="K17" s="160"/>
      <c r="L17" s="174"/>
      <c r="M17" s="175">
        <v>7328275</v>
      </c>
      <c r="N17" s="176"/>
      <c r="Q17" s="51">
        <v>7328275467</v>
      </c>
      <c r="AE17" s="224"/>
    </row>
    <row r="18" spans="1:31" s="51" customFormat="1" x14ac:dyDescent="0.2">
      <c r="A18" s="1" t="s">
        <v>263</v>
      </c>
      <c r="B18" s="3"/>
      <c r="C18" s="177"/>
      <c r="D18" s="160"/>
      <c r="E18" s="179"/>
      <c r="F18" s="160" t="s">
        <v>264</v>
      </c>
      <c r="G18" s="179"/>
      <c r="H18" s="179"/>
      <c r="I18" s="179"/>
      <c r="J18" s="160"/>
      <c r="K18" s="160"/>
      <c r="L18" s="174"/>
      <c r="M18" s="175" t="s">
        <v>11</v>
      </c>
      <c r="N18" s="180"/>
      <c r="Q18" s="51" t="s">
        <v>11</v>
      </c>
      <c r="AE18" s="224"/>
    </row>
    <row r="19" spans="1:31" s="51" customFormat="1" x14ac:dyDescent="0.2">
      <c r="A19" s="1" t="s">
        <v>265</v>
      </c>
      <c r="B19" s="3"/>
      <c r="C19" s="177"/>
      <c r="D19" s="160"/>
      <c r="E19" s="181"/>
      <c r="F19" s="179" t="s">
        <v>256</v>
      </c>
      <c r="G19" s="160"/>
      <c r="H19" s="179"/>
      <c r="I19" s="179"/>
      <c r="J19" s="160"/>
      <c r="K19" s="160"/>
      <c r="L19" s="174"/>
      <c r="M19" s="175">
        <v>2043008</v>
      </c>
      <c r="N19" s="176"/>
      <c r="Q19" s="51">
        <v>2043008218</v>
      </c>
      <c r="AE19" s="224"/>
    </row>
    <row r="20" spans="1:31" s="51" customFormat="1" x14ac:dyDescent="0.2">
      <c r="A20" s="1" t="s">
        <v>266</v>
      </c>
      <c r="B20" s="3"/>
      <c r="C20" s="177"/>
      <c r="D20" s="160" t="s">
        <v>267</v>
      </c>
      <c r="E20" s="181"/>
      <c r="F20" s="179"/>
      <c r="G20" s="179"/>
      <c r="H20" s="179"/>
      <c r="I20" s="179"/>
      <c r="J20" s="160"/>
      <c r="K20" s="160"/>
      <c r="L20" s="174"/>
      <c r="M20" s="175">
        <v>79384218</v>
      </c>
      <c r="N20" s="176"/>
      <c r="Q20" s="51">
        <f>IF(COUNTIF(Q21:Q24,"-")=COUNTA(Q21:Q24),"-",SUM(Q21:Q24))</f>
        <v>79384217850</v>
      </c>
      <c r="AE20" s="224"/>
    </row>
    <row r="21" spans="1:31" s="51" customFormat="1" x14ac:dyDescent="0.2">
      <c r="A21" s="1" t="s">
        <v>268</v>
      </c>
      <c r="B21" s="3"/>
      <c r="C21" s="177"/>
      <c r="D21" s="160"/>
      <c r="E21" s="181" t="s">
        <v>269</v>
      </c>
      <c r="F21" s="179"/>
      <c r="G21" s="179"/>
      <c r="H21" s="179"/>
      <c r="I21" s="179"/>
      <c r="J21" s="160"/>
      <c r="K21" s="160"/>
      <c r="L21" s="174"/>
      <c r="M21" s="175">
        <v>51769426</v>
      </c>
      <c r="N21" s="176"/>
      <c r="Q21" s="51">
        <v>51769426003</v>
      </c>
      <c r="AE21" s="224"/>
    </row>
    <row r="22" spans="1:31" s="51" customFormat="1" x14ac:dyDescent="0.2">
      <c r="A22" s="1" t="s">
        <v>270</v>
      </c>
      <c r="B22" s="3"/>
      <c r="C22" s="177"/>
      <c r="D22" s="160"/>
      <c r="E22" s="181" t="s">
        <v>271</v>
      </c>
      <c r="F22" s="179"/>
      <c r="G22" s="179"/>
      <c r="H22" s="179"/>
      <c r="I22" s="179"/>
      <c r="J22" s="160"/>
      <c r="K22" s="160"/>
      <c r="L22" s="174"/>
      <c r="M22" s="175">
        <v>19066078</v>
      </c>
      <c r="N22" s="176"/>
      <c r="Q22" s="51">
        <v>19066077867</v>
      </c>
      <c r="AE22" s="224"/>
    </row>
    <row r="23" spans="1:31" s="51" customFormat="1" x14ac:dyDescent="0.2">
      <c r="A23" s="1" t="s">
        <v>272</v>
      </c>
      <c r="B23" s="3"/>
      <c r="C23" s="177"/>
      <c r="D23" s="160"/>
      <c r="E23" s="181" t="s">
        <v>273</v>
      </c>
      <c r="F23" s="179"/>
      <c r="G23" s="179"/>
      <c r="H23" s="179"/>
      <c r="I23" s="179"/>
      <c r="J23" s="160"/>
      <c r="K23" s="160"/>
      <c r="L23" s="174"/>
      <c r="M23" s="175">
        <v>6644427</v>
      </c>
      <c r="N23" s="176"/>
      <c r="Q23" s="51">
        <v>6644427390</v>
      </c>
      <c r="AE23" s="224"/>
    </row>
    <row r="24" spans="1:31" s="51" customFormat="1" x14ac:dyDescent="0.2">
      <c r="A24" s="1" t="s">
        <v>274</v>
      </c>
      <c r="B24" s="3"/>
      <c r="C24" s="177"/>
      <c r="D24" s="160"/>
      <c r="E24" s="181" t="s">
        <v>275</v>
      </c>
      <c r="F24" s="179"/>
      <c r="G24" s="179"/>
      <c r="H24" s="179"/>
      <c r="I24" s="181"/>
      <c r="J24" s="160"/>
      <c r="K24" s="160"/>
      <c r="L24" s="174"/>
      <c r="M24" s="175">
        <v>1904287</v>
      </c>
      <c r="N24" s="176"/>
      <c r="Q24" s="51">
        <v>1904286590</v>
      </c>
      <c r="AE24" s="224"/>
    </row>
    <row r="25" spans="1:31" s="51" customFormat="1" x14ac:dyDescent="0.2">
      <c r="A25" s="1" t="s">
        <v>276</v>
      </c>
      <c r="B25" s="3"/>
      <c r="C25" s="177"/>
      <c r="D25" s="160" t="s">
        <v>277</v>
      </c>
      <c r="E25" s="181"/>
      <c r="F25" s="179"/>
      <c r="G25" s="179"/>
      <c r="H25" s="179"/>
      <c r="I25" s="181"/>
      <c r="J25" s="160"/>
      <c r="K25" s="160"/>
      <c r="L25" s="174"/>
      <c r="M25" s="175">
        <v>43837</v>
      </c>
      <c r="N25" s="176"/>
      <c r="Q25" s="51">
        <f>IF(COUNTIF(Q26:Q27,"-")=COUNTA(Q26:Q27),"-",SUM(Q26:Q27))</f>
        <v>43836726</v>
      </c>
      <c r="AE25" s="224"/>
    </row>
    <row r="26" spans="1:31" s="51" customFormat="1" x14ac:dyDescent="0.2">
      <c r="A26" s="1" t="s">
        <v>278</v>
      </c>
      <c r="B26" s="3"/>
      <c r="C26" s="177"/>
      <c r="D26" s="160"/>
      <c r="E26" s="181" t="s">
        <v>279</v>
      </c>
      <c r="F26" s="179"/>
      <c r="G26" s="179"/>
      <c r="H26" s="179"/>
      <c r="I26" s="179"/>
      <c r="J26" s="160"/>
      <c r="K26" s="160"/>
      <c r="L26" s="174"/>
      <c r="M26" s="175" t="s">
        <v>11</v>
      </c>
      <c r="N26" s="176"/>
      <c r="Q26" s="51" t="s">
        <v>11</v>
      </c>
      <c r="AE26" s="224"/>
    </row>
    <row r="27" spans="1:31" s="51" customFormat="1" x14ac:dyDescent="0.2">
      <c r="A27" s="1" t="s">
        <v>280</v>
      </c>
      <c r="B27" s="3"/>
      <c r="C27" s="177"/>
      <c r="D27" s="160"/>
      <c r="E27" s="181" t="s">
        <v>256</v>
      </c>
      <c r="F27" s="179"/>
      <c r="G27" s="179"/>
      <c r="H27" s="179"/>
      <c r="I27" s="179"/>
      <c r="J27" s="160"/>
      <c r="K27" s="160"/>
      <c r="L27" s="174"/>
      <c r="M27" s="175">
        <v>43837</v>
      </c>
      <c r="N27" s="176"/>
      <c r="Q27" s="51">
        <v>43836726</v>
      </c>
      <c r="AE27" s="224"/>
    </row>
    <row r="28" spans="1:31" s="51" customFormat="1" x14ac:dyDescent="0.2">
      <c r="A28" s="1" t="s">
        <v>281</v>
      </c>
      <c r="B28" s="3"/>
      <c r="C28" s="177"/>
      <c r="D28" s="160" t="s">
        <v>282</v>
      </c>
      <c r="E28" s="181"/>
      <c r="F28" s="179"/>
      <c r="G28" s="179"/>
      <c r="H28" s="179"/>
      <c r="I28" s="179"/>
      <c r="J28" s="160"/>
      <c r="K28" s="160"/>
      <c r="L28" s="174"/>
      <c r="M28" s="175">
        <v>115231</v>
      </c>
      <c r="N28" s="176"/>
      <c r="Q28" s="51">
        <v>115230516</v>
      </c>
      <c r="AE28" s="224"/>
    </row>
    <row r="29" spans="1:31" s="51" customFormat="1" x14ac:dyDescent="0.2">
      <c r="A29" s="1" t="s">
        <v>243</v>
      </c>
      <c r="B29" s="3"/>
      <c r="C29" s="182" t="s">
        <v>244</v>
      </c>
      <c r="D29" s="183"/>
      <c r="E29" s="184"/>
      <c r="F29" s="185"/>
      <c r="G29" s="185"/>
      <c r="H29" s="185"/>
      <c r="I29" s="185"/>
      <c r="J29" s="183"/>
      <c r="K29" s="183"/>
      <c r="L29" s="186"/>
      <c r="M29" s="187">
        <v>7212856</v>
      </c>
      <c r="N29" s="188"/>
      <c r="Q29" s="51">
        <f>IF(COUNTIF(Q9:Q28,"-")=COUNTA(Q9:Q28),"-",SUM(Q20,Q28)-SUM(Q9,Q25))</f>
        <v>7212855925</v>
      </c>
      <c r="AE29" s="224"/>
    </row>
    <row r="30" spans="1:31" s="51" customFormat="1" x14ac:dyDescent="0.2">
      <c r="A30" s="1"/>
      <c r="B30" s="3"/>
      <c r="C30" s="177" t="s">
        <v>349</v>
      </c>
      <c r="D30" s="160"/>
      <c r="E30" s="181"/>
      <c r="F30" s="179"/>
      <c r="G30" s="179"/>
      <c r="H30" s="179"/>
      <c r="I30" s="181"/>
      <c r="J30" s="160"/>
      <c r="K30" s="160"/>
      <c r="L30" s="174"/>
      <c r="M30" s="189"/>
      <c r="N30" s="190"/>
      <c r="AE30" s="224"/>
    </row>
    <row r="31" spans="1:31" s="51" customFormat="1" x14ac:dyDescent="0.2">
      <c r="A31" s="1" t="s">
        <v>285</v>
      </c>
      <c r="B31" s="3"/>
      <c r="C31" s="177"/>
      <c r="D31" s="160" t="s">
        <v>286</v>
      </c>
      <c r="E31" s="181"/>
      <c r="F31" s="179"/>
      <c r="G31" s="179"/>
      <c r="H31" s="179"/>
      <c r="I31" s="179"/>
      <c r="J31" s="160"/>
      <c r="K31" s="160"/>
      <c r="L31" s="174"/>
      <c r="M31" s="175">
        <v>8620164</v>
      </c>
      <c r="N31" s="176"/>
      <c r="Q31" s="51">
        <f>IF(COUNTIF(Q32:Q36,"-")=COUNTA(Q32:Q36),"-",SUM(Q32:Q36))</f>
        <v>8620163827</v>
      </c>
      <c r="AE31" s="224"/>
    </row>
    <row r="32" spans="1:31" s="51" customFormat="1" x14ac:dyDescent="0.2">
      <c r="A32" s="1" t="s">
        <v>287</v>
      </c>
      <c r="B32" s="3"/>
      <c r="C32" s="177"/>
      <c r="D32" s="160"/>
      <c r="E32" s="181" t="s">
        <v>288</v>
      </c>
      <c r="F32" s="179"/>
      <c r="G32" s="179"/>
      <c r="H32" s="179"/>
      <c r="I32" s="179"/>
      <c r="J32" s="160"/>
      <c r="K32" s="160"/>
      <c r="L32" s="174"/>
      <c r="M32" s="175">
        <v>7038319</v>
      </c>
      <c r="N32" s="176"/>
      <c r="Q32" s="51">
        <v>7038318691</v>
      </c>
      <c r="AE32" s="224"/>
    </row>
    <row r="33" spans="1:31" s="51" customFormat="1" x14ac:dyDescent="0.2">
      <c r="A33" s="1" t="s">
        <v>289</v>
      </c>
      <c r="B33" s="3"/>
      <c r="C33" s="177"/>
      <c r="D33" s="160"/>
      <c r="E33" s="181" t="s">
        <v>290</v>
      </c>
      <c r="F33" s="179"/>
      <c r="G33" s="179"/>
      <c r="H33" s="179"/>
      <c r="I33" s="179"/>
      <c r="J33" s="160"/>
      <c r="K33" s="160"/>
      <c r="L33" s="174"/>
      <c r="M33" s="175">
        <v>895945</v>
      </c>
      <c r="N33" s="176"/>
      <c r="Q33" s="51">
        <v>895945136</v>
      </c>
      <c r="AE33" s="224"/>
    </row>
    <row r="34" spans="1:31" s="51" customFormat="1" x14ac:dyDescent="0.2">
      <c r="A34" s="1" t="s">
        <v>291</v>
      </c>
      <c r="B34" s="3"/>
      <c r="C34" s="177"/>
      <c r="D34" s="160"/>
      <c r="E34" s="181" t="s">
        <v>292</v>
      </c>
      <c r="F34" s="179"/>
      <c r="G34" s="179"/>
      <c r="H34" s="179"/>
      <c r="I34" s="179"/>
      <c r="J34" s="160"/>
      <c r="K34" s="160"/>
      <c r="L34" s="174"/>
      <c r="M34" s="175" t="s">
        <v>11</v>
      </c>
      <c r="N34" s="176"/>
      <c r="Q34" s="51" t="s">
        <v>11</v>
      </c>
      <c r="AE34" s="224"/>
    </row>
    <row r="35" spans="1:31" s="51" customFormat="1" x14ac:dyDescent="0.2">
      <c r="A35" s="1" t="s">
        <v>293</v>
      </c>
      <c r="B35" s="3"/>
      <c r="C35" s="177"/>
      <c r="D35" s="160"/>
      <c r="E35" s="181" t="s">
        <v>294</v>
      </c>
      <c r="F35" s="179"/>
      <c r="G35" s="179"/>
      <c r="H35" s="179"/>
      <c r="I35" s="179"/>
      <c r="J35" s="160"/>
      <c r="K35" s="160"/>
      <c r="L35" s="174"/>
      <c r="M35" s="175">
        <v>5400</v>
      </c>
      <c r="N35" s="176"/>
      <c r="Q35" s="51">
        <v>5400000</v>
      </c>
      <c r="AE35" s="224"/>
    </row>
    <row r="36" spans="1:31" s="51" customFormat="1" x14ac:dyDescent="0.2">
      <c r="A36" s="1" t="s">
        <v>295</v>
      </c>
      <c r="B36" s="3"/>
      <c r="C36" s="177"/>
      <c r="D36" s="160"/>
      <c r="E36" s="181" t="s">
        <v>256</v>
      </c>
      <c r="F36" s="179"/>
      <c r="G36" s="179"/>
      <c r="H36" s="179"/>
      <c r="I36" s="179"/>
      <c r="J36" s="160"/>
      <c r="K36" s="160"/>
      <c r="L36" s="174"/>
      <c r="M36" s="175">
        <v>680500</v>
      </c>
      <c r="N36" s="176"/>
      <c r="Q36" s="51">
        <v>680500000</v>
      </c>
      <c r="AE36" s="224"/>
    </row>
    <row r="37" spans="1:31" s="51" customFormat="1" x14ac:dyDescent="0.2">
      <c r="A37" s="1" t="s">
        <v>296</v>
      </c>
      <c r="B37" s="3"/>
      <c r="C37" s="177"/>
      <c r="D37" s="160" t="s">
        <v>297</v>
      </c>
      <c r="E37" s="181"/>
      <c r="F37" s="179"/>
      <c r="G37" s="179"/>
      <c r="H37" s="179"/>
      <c r="I37" s="181"/>
      <c r="J37" s="160"/>
      <c r="K37" s="160"/>
      <c r="L37" s="174"/>
      <c r="M37" s="175">
        <v>3933244</v>
      </c>
      <c r="N37" s="176"/>
      <c r="Q37" s="51">
        <f>IF(COUNTIF(Q38:Q42,"-")=COUNTA(Q38:Q42),"-",SUM(Q38:Q42))</f>
        <v>3933243630</v>
      </c>
      <c r="AE37" s="224"/>
    </row>
    <row r="38" spans="1:31" s="51" customFormat="1" x14ac:dyDescent="0.2">
      <c r="A38" s="1" t="s">
        <v>298</v>
      </c>
      <c r="B38" s="3"/>
      <c r="C38" s="177"/>
      <c r="D38" s="160"/>
      <c r="E38" s="181" t="s">
        <v>271</v>
      </c>
      <c r="F38" s="179"/>
      <c r="G38" s="179"/>
      <c r="H38" s="179"/>
      <c r="I38" s="181"/>
      <c r="J38" s="160"/>
      <c r="K38" s="160"/>
      <c r="L38" s="174"/>
      <c r="M38" s="175">
        <v>2202202</v>
      </c>
      <c r="N38" s="176"/>
      <c r="Q38" s="51">
        <v>2202201647</v>
      </c>
      <c r="AE38" s="224"/>
    </row>
    <row r="39" spans="1:31" s="51" customFormat="1" x14ac:dyDescent="0.2">
      <c r="A39" s="1" t="s">
        <v>299</v>
      </c>
      <c r="B39" s="3"/>
      <c r="C39" s="177"/>
      <c r="D39" s="160"/>
      <c r="E39" s="181" t="s">
        <v>300</v>
      </c>
      <c r="F39" s="179"/>
      <c r="G39" s="179"/>
      <c r="H39" s="179"/>
      <c r="I39" s="181"/>
      <c r="J39" s="160"/>
      <c r="K39" s="160"/>
      <c r="L39" s="174"/>
      <c r="M39" s="175">
        <v>742787</v>
      </c>
      <c r="N39" s="176"/>
      <c r="Q39" s="51">
        <v>742787334</v>
      </c>
      <c r="AE39" s="224"/>
    </row>
    <row r="40" spans="1:31" s="51" customFormat="1" x14ac:dyDescent="0.2">
      <c r="A40" s="1" t="s">
        <v>301</v>
      </c>
      <c r="B40" s="3"/>
      <c r="C40" s="177"/>
      <c r="D40" s="160"/>
      <c r="E40" s="181" t="s">
        <v>302</v>
      </c>
      <c r="F40" s="179"/>
      <c r="G40" s="160"/>
      <c r="H40" s="179"/>
      <c r="I40" s="179"/>
      <c r="J40" s="160"/>
      <c r="K40" s="160"/>
      <c r="L40" s="174"/>
      <c r="M40" s="175">
        <v>11800</v>
      </c>
      <c r="N40" s="176"/>
      <c r="Q40" s="51">
        <v>11800000</v>
      </c>
      <c r="AE40" s="224"/>
    </row>
    <row r="41" spans="1:31" s="51" customFormat="1" x14ac:dyDescent="0.2">
      <c r="A41" s="1" t="s">
        <v>303</v>
      </c>
      <c r="B41" s="3"/>
      <c r="C41" s="177"/>
      <c r="D41" s="160"/>
      <c r="E41" s="181" t="s">
        <v>304</v>
      </c>
      <c r="F41" s="179"/>
      <c r="G41" s="160"/>
      <c r="H41" s="179"/>
      <c r="I41" s="179"/>
      <c r="J41" s="160"/>
      <c r="K41" s="160"/>
      <c r="L41" s="174"/>
      <c r="M41" s="175">
        <v>295955</v>
      </c>
      <c r="N41" s="176"/>
      <c r="Q41" s="51">
        <v>295954649</v>
      </c>
      <c r="AE41" s="224"/>
    </row>
    <row r="42" spans="1:31" s="51" customFormat="1" x14ac:dyDescent="0.2">
      <c r="A42" s="1" t="s">
        <v>305</v>
      </c>
      <c r="B42" s="3"/>
      <c r="C42" s="177"/>
      <c r="D42" s="160"/>
      <c r="E42" s="181" t="s">
        <v>275</v>
      </c>
      <c r="F42" s="179"/>
      <c r="G42" s="179"/>
      <c r="H42" s="179"/>
      <c r="I42" s="179"/>
      <c r="J42" s="160"/>
      <c r="K42" s="160"/>
      <c r="L42" s="174"/>
      <c r="M42" s="175">
        <v>680500</v>
      </c>
      <c r="N42" s="176"/>
      <c r="Q42" s="51">
        <v>680500000</v>
      </c>
      <c r="AE42" s="224"/>
    </row>
    <row r="43" spans="1:31" s="51" customFormat="1" x14ac:dyDescent="0.2">
      <c r="A43" s="1" t="s">
        <v>283</v>
      </c>
      <c r="B43" s="3"/>
      <c r="C43" s="182" t="s">
        <v>284</v>
      </c>
      <c r="D43" s="183"/>
      <c r="E43" s="184"/>
      <c r="F43" s="185"/>
      <c r="G43" s="185"/>
      <c r="H43" s="185"/>
      <c r="I43" s="185"/>
      <c r="J43" s="183"/>
      <c r="K43" s="183"/>
      <c r="L43" s="186"/>
      <c r="M43" s="187">
        <v>-4686920</v>
      </c>
      <c r="N43" s="188"/>
      <c r="Q43" s="51">
        <f>IF(AND(Q31="-",Q37="-"),"-",SUM(Q37)-SUM(Q31))</f>
        <v>-4686920197</v>
      </c>
      <c r="AE43" s="224"/>
    </row>
    <row r="44" spans="1:31" s="51" customFormat="1" x14ac:dyDescent="0.2">
      <c r="A44" s="1"/>
      <c r="B44" s="3"/>
      <c r="C44" s="177" t="s">
        <v>350</v>
      </c>
      <c r="D44" s="160"/>
      <c r="E44" s="181"/>
      <c r="F44" s="179"/>
      <c r="G44" s="179"/>
      <c r="H44" s="179"/>
      <c r="I44" s="179"/>
      <c r="J44" s="160"/>
      <c r="K44" s="160"/>
      <c r="L44" s="174"/>
      <c r="M44" s="189"/>
      <c r="N44" s="190"/>
      <c r="AE44" s="224"/>
    </row>
    <row r="45" spans="1:31" s="51" customFormat="1" x14ac:dyDescent="0.2">
      <c r="A45" s="1" t="s">
        <v>308</v>
      </c>
      <c r="B45" s="3"/>
      <c r="C45" s="177"/>
      <c r="D45" s="160" t="s">
        <v>309</v>
      </c>
      <c r="E45" s="181"/>
      <c r="F45" s="179"/>
      <c r="G45" s="179"/>
      <c r="H45" s="179"/>
      <c r="I45" s="179"/>
      <c r="J45" s="160"/>
      <c r="K45" s="160"/>
      <c r="L45" s="174"/>
      <c r="M45" s="175">
        <v>8968297</v>
      </c>
      <c r="N45" s="176"/>
      <c r="Q45" s="51">
        <f>IF(COUNTIF(Q46:Q47,"-")=COUNTA(Q46:Q47),"-",SUM(Q46:Q47))</f>
        <v>8968296645</v>
      </c>
      <c r="AE45" s="224"/>
    </row>
    <row r="46" spans="1:31" s="51" customFormat="1" x14ac:dyDescent="0.2">
      <c r="A46" s="1" t="s">
        <v>310</v>
      </c>
      <c r="B46" s="3"/>
      <c r="C46" s="177"/>
      <c r="D46" s="160"/>
      <c r="E46" s="181" t="s">
        <v>351</v>
      </c>
      <c r="F46" s="179"/>
      <c r="G46" s="179"/>
      <c r="H46" s="179"/>
      <c r="I46" s="179"/>
      <c r="J46" s="160"/>
      <c r="K46" s="160"/>
      <c r="L46" s="174"/>
      <c r="M46" s="175">
        <v>8968297</v>
      </c>
      <c r="N46" s="176"/>
      <c r="Q46" s="51">
        <v>8968296645</v>
      </c>
      <c r="AE46" s="224"/>
    </row>
    <row r="47" spans="1:31" s="51" customFormat="1" x14ac:dyDescent="0.2">
      <c r="A47" s="1" t="s">
        <v>311</v>
      </c>
      <c r="B47" s="3"/>
      <c r="C47" s="177"/>
      <c r="D47" s="160"/>
      <c r="E47" s="181" t="s">
        <v>256</v>
      </c>
      <c r="F47" s="179"/>
      <c r="G47" s="179"/>
      <c r="H47" s="179"/>
      <c r="I47" s="179"/>
      <c r="J47" s="160"/>
      <c r="K47" s="160"/>
      <c r="L47" s="174"/>
      <c r="M47" s="175" t="s">
        <v>11</v>
      </c>
      <c r="N47" s="176"/>
      <c r="Q47" s="51" t="s">
        <v>11</v>
      </c>
      <c r="AE47" s="224"/>
    </row>
    <row r="48" spans="1:31" s="51" customFormat="1" x14ac:dyDescent="0.2">
      <c r="A48" s="1" t="s">
        <v>312</v>
      </c>
      <c r="B48" s="3"/>
      <c r="C48" s="177"/>
      <c r="D48" s="160" t="s">
        <v>313</v>
      </c>
      <c r="E48" s="181"/>
      <c r="F48" s="179"/>
      <c r="G48" s="179"/>
      <c r="H48" s="179"/>
      <c r="I48" s="179"/>
      <c r="J48" s="160"/>
      <c r="K48" s="160"/>
      <c r="L48" s="174"/>
      <c r="M48" s="175">
        <v>6803900</v>
      </c>
      <c r="N48" s="176"/>
      <c r="Q48" s="51">
        <f>IF(COUNTIF(Q49:Q50,"-")=COUNTA(Q49:Q50),"-",SUM(Q49:Q50))</f>
        <v>6803900000</v>
      </c>
      <c r="AE48" s="224"/>
    </row>
    <row r="49" spans="1:31" s="51" customFormat="1" x14ac:dyDescent="0.2">
      <c r="A49" s="1" t="s">
        <v>314</v>
      </c>
      <c r="B49" s="3"/>
      <c r="C49" s="177"/>
      <c r="D49" s="160"/>
      <c r="E49" s="181" t="s">
        <v>352</v>
      </c>
      <c r="F49" s="179"/>
      <c r="G49" s="179"/>
      <c r="H49" s="179"/>
      <c r="I49" s="173"/>
      <c r="J49" s="160"/>
      <c r="K49" s="160"/>
      <c r="L49" s="174"/>
      <c r="M49" s="175">
        <v>6803900</v>
      </c>
      <c r="N49" s="176"/>
      <c r="Q49" s="51">
        <v>6803900000</v>
      </c>
      <c r="AE49" s="224"/>
    </row>
    <row r="50" spans="1:31" s="51" customFormat="1" x14ac:dyDescent="0.2">
      <c r="A50" s="1" t="s">
        <v>315</v>
      </c>
      <c r="B50" s="3"/>
      <c r="C50" s="177"/>
      <c r="D50" s="160"/>
      <c r="E50" s="181" t="s">
        <v>275</v>
      </c>
      <c r="F50" s="179"/>
      <c r="G50" s="179"/>
      <c r="H50" s="179"/>
      <c r="I50" s="191"/>
      <c r="J50" s="160"/>
      <c r="K50" s="160"/>
      <c r="L50" s="174"/>
      <c r="M50" s="175" t="s">
        <v>11</v>
      </c>
      <c r="N50" s="176"/>
      <c r="Q50" s="51" t="s">
        <v>11</v>
      </c>
      <c r="AE50" s="224"/>
    </row>
    <row r="51" spans="1:31" s="51" customFormat="1" x14ac:dyDescent="0.2">
      <c r="A51" s="1" t="s">
        <v>306</v>
      </c>
      <c r="B51" s="3"/>
      <c r="C51" s="182" t="s">
        <v>307</v>
      </c>
      <c r="D51" s="183"/>
      <c r="E51" s="184"/>
      <c r="F51" s="185"/>
      <c r="G51" s="185"/>
      <c r="H51" s="185"/>
      <c r="I51" s="192"/>
      <c r="J51" s="183"/>
      <c r="K51" s="183"/>
      <c r="L51" s="186"/>
      <c r="M51" s="187">
        <v>-2164397</v>
      </c>
      <c r="N51" s="188"/>
      <c r="Q51" s="51">
        <f>IF(AND(Q45="-",Q48="-"),"-",SUM(Q48)-SUM(Q45))</f>
        <v>-2164396645</v>
      </c>
      <c r="AE51" s="224"/>
    </row>
    <row r="52" spans="1:31" s="51" customFormat="1" x14ac:dyDescent="0.2">
      <c r="A52" s="1" t="s">
        <v>316</v>
      </c>
      <c r="B52" s="3"/>
      <c r="C52" s="308" t="s">
        <v>317</v>
      </c>
      <c r="D52" s="309"/>
      <c r="E52" s="309"/>
      <c r="F52" s="309"/>
      <c r="G52" s="309"/>
      <c r="H52" s="309"/>
      <c r="I52" s="309"/>
      <c r="J52" s="309"/>
      <c r="K52" s="309"/>
      <c r="L52" s="310"/>
      <c r="M52" s="187">
        <v>361539</v>
      </c>
      <c r="N52" s="188"/>
      <c r="Q52" s="51">
        <f>IF(AND(Q29="-",Q43="-",Q51="-"),"-",SUM(Q29,Q43,Q51))</f>
        <v>361539083</v>
      </c>
      <c r="AE52" s="224"/>
    </row>
    <row r="53" spans="1:31" s="51" customFormat="1" ht="13.5" thickBot="1" x14ac:dyDescent="0.25">
      <c r="A53" s="1" t="s">
        <v>318</v>
      </c>
      <c r="B53" s="3"/>
      <c r="C53" s="286" t="s">
        <v>319</v>
      </c>
      <c r="D53" s="287"/>
      <c r="E53" s="287"/>
      <c r="F53" s="287"/>
      <c r="G53" s="287"/>
      <c r="H53" s="287"/>
      <c r="I53" s="287"/>
      <c r="J53" s="287"/>
      <c r="K53" s="287"/>
      <c r="L53" s="288"/>
      <c r="M53" s="187">
        <v>4694116</v>
      </c>
      <c r="N53" s="188"/>
      <c r="Q53" s="51">
        <v>4694116405</v>
      </c>
      <c r="AE53" s="224"/>
    </row>
    <row r="54" spans="1:31" s="51" customFormat="1" ht="13.5" hidden="1" thickBot="1" x14ac:dyDescent="0.25">
      <c r="A54" s="1">
        <v>4435000</v>
      </c>
      <c r="B54" s="3"/>
      <c r="C54" s="289" t="s">
        <v>237</v>
      </c>
      <c r="D54" s="290"/>
      <c r="E54" s="290"/>
      <c r="F54" s="290"/>
      <c r="G54" s="290"/>
      <c r="H54" s="290"/>
      <c r="I54" s="290"/>
      <c r="J54" s="290"/>
      <c r="K54" s="290"/>
      <c r="L54" s="291"/>
      <c r="M54" s="193" t="s">
        <v>359</v>
      </c>
      <c r="N54" s="188"/>
      <c r="Q54" s="51" t="s">
        <v>359</v>
      </c>
      <c r="AE54" s="224"/>
    </row>
    <row r="55" spans="1:31" s="51" customFormat="1" ht="13.5" thickBot="1" x14ac:dyDescent="0.25">
      <c r="A55" s="1" t="s">
        <v>320</v>
      </c>
      <c r="B55" s="3"/>
      <c r="C55" s="292" t="s">
        <v>321</v>
      </c>
      <c r="D55" s="293"/>
      <c r="E55" s="293"/>
      <c r="F55" s="293"/>
      <c r="G55" s="293"/>
      <c r="H55" s="293"/>
      <c r="I55" s="293"/>
      <c r="J55" s="293"/>
      <c r="K55" s="293"/>
      <c r="L55" s="294"/>
      <c r="M55" s="194">
        <v>5055655</v>
      </c>
      <c r="N55" s="195"/>
      <c r="Q55" s="51">
        <f>IF(COUNTIF(Q52:Q54,"-")=COUNTA(Q52:Q54),"-",SUM(Q52:Q54))</f>
        <v>5055655488</v>
      </c>
      <c r="AE55" s="224"/>
    </row>
    <row r="56" spans="1:31" s="51" customFormat="1" ht="13.5" thickBot="1" x14ac:dyDescent="0.25">
      <c r="A56" s="1"/>
      <c r="B56" s="3"/>
      <c r="C56" s="196"/>
      <c r="D56" s="196"/>
      <c r="E56" s="196"/>
      <c r="F56" s="196"/>
      <c r="G56" s="196"/>
      <c r="H56" s="196"/>
      <c r="I56" s="196"/>
      <c r="J56" s="196"/>
      <c r="K56" s="196"/>
      <c r="L56" s="196"/>
      <c r="M56" s="197"/>
      <c r="N56" s="198"/>
      <c r="AE56" s="224"/>
    </row>
    <row r="57" spans="1:31" s="51" customFormat="1" x14ac:dyDescent="0.2">
      <c r="A57" s="1" t="s">
        <v>322</v>
      </c>
      <c r="B57" s="3"/>
      <c r="C57" s="199" t="s">
        <v>323</v>
      </c>
      <c r="D57" s="200"/>
      <c r="E57" s="200"/>
      <c r="F57" s="200"/>
      <c r="G57" s="200"/>
      <c r="H57" s="200"/>
      <c r="I57" s="200"/>
      <c r="J57" s="200"/>
      <c r="K57" s="200"/>
      <c r="L57" s="200"/>
      <c r="M57" s="201">
        <v>654906</v>
      </c>
      <c r="N57" s="202"/>
      <c r="Q57" s="51">
        <v>654905515</v>
      </c>
      <c r="AE57" s="224"/>
    </row>
    <row r="58" spans="1:31" s="51" customFormat="1" x14ac:dyDescent="0.2">
      <c r="A58" s="1" t="s">
        <v>324</v>
      </c>
      <c r="B58" s="3"/>
      <c r="C58" s="203" t="s">
        <v>325</v>
      </c>
      <c r="D58" s="204"/>
      <c r="E58" s="204"/>
      <c r="F58" s="204"/>
      <c r="G58" s="204"/>
      <c r="H58" s="204"/>
      <c r="I58" s="204"/>
      <c r="J58" s="204"/>
      <c r="K58" s="204"/>
      <c r="L58" s="204"/>
      <c r="M58" s="187">
        <v>19374</v>
      </c>
      <c r="N58" s="188"/>
      <c r="Q58" s="51">
        <v>19373752</v>
      </c>
      <c r="AE58" s="224"/>
    </row>
    <row r="59" spans="1:31" s="51" customFormat="1" ht="13.5" thickBot="1" x14ac:dyDescent="0.25">
      <c r="A59" s="1" t="s">
        <v>326</v>
      </c>
      <c r="B59" s="3"/>
      <c r="C59" s="205" t="s">
        <v>327</v>
      </c>
      <c r="D59" s="206"/>
      <c r="E59" s="206"/>
      <c r="F59" s="206"/>
      <c r="G59" s="206"/>
      <c r="H59" s="206"/>
      <c r="I59" s="206"/>
      <c r="J59" s="206"/>
      <c r="K59" s="206"/>
      <c r="L59" s="206"/>
      <c r="M59" s="207">
        <v>674279</v>
      </c>
      <c r="N59" s="208" t="s">
        <v>357</v>
      </c>
      <c r="Q59" s="51">
        <f>IF(COUNTIF(Q57:Q58,"-")=COUNTA(Q57:Q58),"-",SUM(Q57:Q58))</f>
        <v>674279267</v>
      </c>
      <c r="AE59" s="224"/>
    </row>
    <row r="60" spans="1:31" s="51" customFormat="1" ht="13.5" thickBot="1" x14ac:dyDescent="0.25">
      <c r="A60" s="1" t="s">
        <v>328</v>
      </c>
      <c r="B60" s="3"/>
      <c r="C60" s="209" t="s">
        <v>329</v>
      </c>
      <c r="D60" s="210"/>
      <c r="E60" s="211"/>
      <c r="F60" s="212"/>
      <c r="G60" s="212"/>
      <c r="H60" s="212"/>
      <c r="I60" s="212"/>
      <c r="J60" s="210"/>
      <c r="K60" s="210"/>
      <c r="L60" s="210"/>
      <c r="M60" s="194">
        <v>5729935</v>
      </c>
      <c r="N60" s="195" t="s">
        <v>357</v>
      </c>
      <c r="Q60" s="51">
        <f>IF(AND(Q55="-",Q59="-"),"-",SUM(Q55,Q59))</f>
        <v>5729934755</v>
      </c>
      <c r="AE60" s="224"/>
    </row>
    <row r="61" spans="1:31" s="51" customFormat="1" ht="6.75" customHeight="1" x14ac:dyDescent="0.2">
      <c r="A61" s="1"/>
      <c r="B61" s="3"/>
      <c r="C61" s="159"/>
      <c r="D61" s="159"/>
      <c r="E61" s="213"/>
      <c r="F61" s="214"/>
      <c r="G61" s="214"/>
      <c r="H61" s="214"/>
      <c r="I61" s="215"/>
      <c r="J61" s="216"/>
      <c r="K61" s="216"/>
      <c r="L61" s="216"/>
      <c r="M61" s="3"/>
      <c r="N61" s="3"/>
    </row>
    <row r="62" spans="1:31" s="51" customFormat="1" x14ac:dyDescent="0.2">
      <c r="A62" s="1"/>
      <c r="B62" s="3"/>
      <c r="C62" s="159"/>
      <c r="D62" s="217" t="s">
        <v>343</v>
      </c>
      <c r="E62" s="213"/>
      <c r="F62" s="214"/>
      <c r="G62" s="214"/>
      <c r="H62" s="214"/>
      <c r="I62" s="218"/>
      <c r="J62" s="216"/>
      <c r="K62" s="216"/>
      <c r="L62" s="216"/>
      <c r="M62" s="3"/>
      <c r="N62" s="3"/>
    </row>
  </sheetData>
  <mergeCells count="9">
    <mergeCell ref="C53:L53"/>
    <mergeCell ref="C54:L54"/>
    <mergeCell ref="C55:L55"/>
    <mergeCell ref="C2:N2"/>
    <mergeCell ref="C3:N3"/>
    <mergeCell ref="C4:N4"/>
    <mergeCell ref="C6:L7"/>
    <mergeCell ref="M6:N7"/>
    <mergeCell ref="C52:L52"/>
  </mergeCells>
  <phoneticPr fontId="11"/>
  <pageMargins left="0.7" right="0.7" top="0.39370078740157477" bottom="0.39370078740157477" header="0.51181102362204722" footer="0.5118110236220472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全体貸借対照表</vt:lpstr>
      <vt:lpstr>全体行政コスト計算書</vt:lpstr>
      <vt:lpstr>全体純資産変動計算書</vt:lpstr>
      <vt:lpstr>全体資金収支計算書</vt:lpstr>
      <vt:lpstr>全体行政コスト計算書!Print_Area</vt:lpstr>
      <vt:lpstr>全体資金収支計算書!Print_Area</vt:lpstr>
      <vt:lpstr>全体純資産変動計算書!Print_Area</vt:lpstr>
      <vt:lpstr>全体貸借対照表!Print_Area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港公会計</dc:creator>
  <cp:lastModifiedBy>港公会計</cp:lastModifiedBy>
  <dcterms:created xsi:type="dcterms:W3CDTF">2018-05-22T08:35:05Z</dcterms:created>
  <dcterms:modified xsi:type="dcterms:W3CDTF">2018-05-22T09:10:09Z</dcterms:modified>
</cp:coreProperties>
</file>