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1022財務部財政課\財政係\決算統計\R02決算統計\99_各種関係調査（付随調査含み）\R4.2.25_令和2年度財政状況資料集の作成について（3.11〆）\04_県再提出\"/>
    </mc:Choice>
  </mc:AlternateContent>
  <bookViews>
    <workbookView xWindow="0" yWindow="0" windowWidth="15360" windowHeight="7635"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<sst xmlns="http://schemas.openxmlformats.org/spreadsheetml/2006/main" count="1040" uniqueCount="619">
  <si>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</si>
  <si>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</si>
  <si>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</si>
  <si>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</si>
  <si>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</si>
  <si>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</si>
  <si>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</si>
  <si>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</si>
  <si>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</si>
  <si>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</si>
  <si>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</si>
  <si>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</si>
  <si>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</si>
  <si>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</si>
  <si>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</si>
  <si>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</si>
  <si>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</si>
  <si>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</si>
  <si>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</si>
  <si>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</si>
  <si>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</si>
  <si>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</si>
  <si>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</si>
  <si>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</si>
  <si>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</si>
  <si>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</si>
  <si>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</si>
  <si>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</si>
  <si>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</si>
  <si>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</si>
  <si>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</si>
  <si>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</si>
  <si>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</si>
  <si>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</si>
  <si>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</si>
  <si>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</si>
  <si>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</si>
  <si>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</si>
  <si>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</si>
  <si>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</si>
  <si>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</si>
  <si>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</si>
  <si>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</si>
  <si>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</si>
  <si>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</si>
  <si>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</si>
  <si>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</si>
  <si>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</si>
  <si>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</si>
  <si>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</si>
  <si>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</si>
  <si>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</si>
  <si>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</si>
  <si>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</si>
  <si>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</si>
  <si>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</si>
  <si>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</si>
  <si>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</si>
  <si>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</si>
  <si>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</si>
  <si>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</si>
  <si>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</si>
  <si>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</si>
  <si>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</si>
  <si>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</si>
  <si>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</si>
  <si>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</si>
  <si>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</si>
  <si>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</si>
  <si>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</si>
  <si>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</si>
  <si>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</si>
  <si>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</si>
  <si>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</si>
  <si>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</si>
  <si>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</si>
  <si>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</si>
  <si>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</si>
  <si>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</si>
  <si>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</si>
  <si>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</si>
  <si>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</si>
  <si>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</si>
  <si>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</si>
  <si>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</si>
  <si>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</si>
  <si>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</si>
  <si>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</si>
  <si>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</si>
  <si>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</si>
  <si>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</si>
  <si>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</si>
  <si>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</si>
  <si>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</si>
  <si>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</si>
  <si>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</si>
  <si>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</si>
  <si>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奥州市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</si>
  <si>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</si>
  <si>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</si>
  <si>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</si>
  <si>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</si>
  <si>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</si>
  <si>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</si>
  <si>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</si>
  <si>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</si>
  <si>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</si>
  <si>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</si>
  <si>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</si>
  <si>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</si>
  <si>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</si>
  <si>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</si>
  <si>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</si>
  <si>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</si>
  <si>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</si>
  <si>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</si>
  <si>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</si>
  <si>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</si>
  <si>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</si>
  <si>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</si>
  <si>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</si>
  <si>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</si>
  <si>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</si>
  <si>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</si>
  <si>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</si>
  <si>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</si>
  <si>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</si>
  <si>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</si>
  <si>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</si>
  <si>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</si>
  <si>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</si>
  <si>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</si>
  <si>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</si>
  <si>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</si>
  <si>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</si>
  <si>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</si>
  <si>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</si>
  <si>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</si>
  <si>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</si>
  <si>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</si>
  <si>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</si>
  <si>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</si>
  <si>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</si>
  <si>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</si>
  <si>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</si>
  <si>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</si>
  <si>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</si>
  <si>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</si>
  <si>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</si>
  <si>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</si>
  <si>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</si>
  <si>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</si>
  <si>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</si>
  <si>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</si>
  <si>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</si>
  <si>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</si>
  <si>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</si>
  <si>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</si>
  <si>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</si>
  <si>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</si>
  <si>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</si>
  <si>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</si>
  <si>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</si>
  <si>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</si>
  <si>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</si>
  <si>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</si>
  <si>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</si>
  <si>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</si>
  <si>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</si>
  <si>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</si>
  <si>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</si>
  <si>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</si>
  <si>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</si>
  <si>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</si>
  <si>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</si>
  <si>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</si>
  <si>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</si>
  <si>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</si>
  <si>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</si>
  <si>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</si>
  <si>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</si>
  <si>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</si>
  <si>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</si>
  <si>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</si>
  <si>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</si>
  <si>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</si>
  <si>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</si>
  <si>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</si>
  <si>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</si>
  <si>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</si>
  <si>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</si>
  <si>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</si>
  <si>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</si>
  <si>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</si>
  <si>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</si>
  <si>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</si>
  <si>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</si>
  <si>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</si>
  <si>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</si>
  <si>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</si>
  <si>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</si>
  <si>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</si>
  <si>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</si>
  <si>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</si>
  <si>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</si>
  <si>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</si>
  <si>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</si>
  <si>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</si>
  <si>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</si>
  <si>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</si>
  <si>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</si>
  <si>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岩手県奥州市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</si>
  <si>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</si>
  <si>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</si>
  <si>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</si>
  <si>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</si>
  <si>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</si>
  <si>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</si>
  <si>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</si>
  <si>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</si>
  <si>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</si>
  <si>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</si>
  <si>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</si>
  <si>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</si>
  <si>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</si>
  <si>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</si>
  <si>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</si>
  <si>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</si>
  <si>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</si>
  <si>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</si>
  <si>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</si>
  <si>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</si>
  <si>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</si>
  <si>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</si>
  <si>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</si>
  <si>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</si>
  <si>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</si>
  <si>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</si>
  <si>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</si>
  <si>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</si>
  <si>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</si>
  <si>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</si>
  <si>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</si>
  <si>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</si>
  <si>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</si>
  <si>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</si>
  <si>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</si>
  <si>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</si>
  <si>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</si>
  <si>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</si>
  <si>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</si>
  <si>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</si>
  <si>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</si>
  <si>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</si>
  <si>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</si>
  <si>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</si>
  <si>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</si>
  <si>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</si>
  <si>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</si>
  <si>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</si>
  <si>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</si>
  <si>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</si>
  <si>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</si>
  <si>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</si>
  <si>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</si>
  <si>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</si>
  <si>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</si>
  <si>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</si>
  <si>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</si>
  <si>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</si>
  <si>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</si>
  <si>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</si>
  <si>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</si>
  <si>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</si>
  <si>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</si>
  <si>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</si>
  <si>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</si>
  <si>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</si>
  <si>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</si>
  <si>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</si>
  <si>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</si>
  <si>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</si>
  <si>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</si>
  <si>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</si>
  <si>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</si>
  <si>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</si>
  <si>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</si>
  <si>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</si>
  <si>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</si>
  <si>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</si>
  <si>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</si>
  <si>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</si>
  <si>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</si>
  <si>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</si>
  <si>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</si>
  <si>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</si>
  <si>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</si>
  <si>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</si>
  <si>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</si>
  <si>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</si>
  <si>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</si>
  <si>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</si>
  <si>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</si>
  <si>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</si>
  <si>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</si>
  <si>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</si>
  <si>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</si>
  <si>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</si>
  <si>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</si>
  <si>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</si>
  <si>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</si>
  <si>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</si>
  <si>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</si>
  <si>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</si>
  <si>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</si>
  <si>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</si>
  <si>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</si>
  <si>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</si>
  <si>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</si>
  <si>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</si>
  <si>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</si>
  <si>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</si>
  <si>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</si>
  <si>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</si>
  <si>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</si>
  <si>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</si>
  <si>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</si>
  <si>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</si>
  <si>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</si>
  <si>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</si>
  <si>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</si>
  <si>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</si>
  <si>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</si>
  <si>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</si>
  <si>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</si>
  <si>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</si>
  <si>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</si>
  <si>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</si>
  <si>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</si>
  <si>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</si>
  <si>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</si>
  <si>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</si>
  <si>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</si>
  <si>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</si>
  <si>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</si>
  <si>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</si>
  <si>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</si>
  <si>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</si>
  <si>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</si>
  <si>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</si>
  <si>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</si>
  <si>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</si>
  <si>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</si>
  <si>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</si>
  <si>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</si>
  <si>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</si>
  <si>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</si>
  <si>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</si>
  <si>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</si>
  <si>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</si>
  <si>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</si>
  <si>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</si>
  <si>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</si>
  <si>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</si>
  <si>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</si>
  <si>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</si>
  <si>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</si>
  <si>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岩手県奥州市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</si>
  <si>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</si>
  <si>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</si>
  <si>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</si>
  <si>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</si>
  <si>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</si>
  <si>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</si>
  <si>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</si>
  <si>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</si>
  <si>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</si>
  <si>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</si>
  <si>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</si>
  <si>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</si>
  <si>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</si>
  <si>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</si>
  <si>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</si>
  <si>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</si>
  <si>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</si>
  <si>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</si>
  <si>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</si>
  <si>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</si>
  <si>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</si>
  <si>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</si>
  <si>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</si>
  <si>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</si>
  <si>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</si>
  <si>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</si>
  <si>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</si>
  <si>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</si>
  <si>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</si>
  <si>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</si>
  <si>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</si>
  <si>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</si>
  <si>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</si>
  <si>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</si>
  <si>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</si>
  <si>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</si>
  <si>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</si>
  <si>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介護保険特別会計（介護サービス事業勘定）</t>
    <phoneticPr fontId="5"/>
  </si>
  <si>
    <t>-</t>
    <phoneticPr fontId="5"/>
  </si>
  <si>
    <t>後期高齢者医療特別会計</t>
    <phoneticPr fontId="5"/>
  </si>
  <si>
    <t>水道事業会計</t>
    <phoneticPr fontId="5"/>
  </si>
  <si>
    <t>法適用企業</t>
    <phoneticPr fontId="5"/>
  </si>
  <si>
    <t>下水道事業</t>
    <phoneticPr fontId="5"/>
  </si>
  <si>
    <t>病院事業会計</t>
    <phoneticPr fontId="5"/>
  </si>
  <si>
    <t>法適用企業</t>
    <phoneticPr fontId="5"/>
  </si>
  <si>
    <t>浄化槽事業特別会計</t>
    <phoneticPr fontId="5"/>
  </si>
  <si>
    <t>法非適用企業</t>
    <phoneticPr fontId="5"/>
  </si>
  <si>
    <t>工業団地整備事業特別会計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</si>
  <si>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</si>
  <si>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</si>
  <si>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</si>
  <si>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</si>
  <si>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</si>
  <si>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</si>
  <si>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</si>
  <si>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</si>
  <si>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</si>
  <si>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</si>
  <si>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</si>
  <si>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</si>
  <si>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</si>
  <si>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</si>
  <si>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</si>
  <si>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</si>
  <si>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</si>
  <si>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</si>
  <si>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</si>
  <si>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</si>
  <si>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</si>
  <si>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</si>
  <si>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</si>
  <si>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</si>
  <si>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</si>
  <si>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</si>
  <si>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</si>
  <si>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</si>
  <si>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</si>
  <si>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</si>
  <si>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</si>
  <si>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</si>
  <si>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</si>
  <si>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</si>
  <si>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</si>
  <si>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</si>
  <si>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</si>
  <si>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</si>
  <si>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</si>
  <si>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</si>
  <si>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</si>
  <si>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</si>
  <si>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</si>
  <si>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</si>
  <si>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</si>
  <si>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</si>
  <si>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</si>
  <si>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</si>
  <si>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</si>
  <si>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</si>
  <si>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</si>
  <si>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</si>
  <si>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</si>
  <si>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</si>
  <si>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</si>
  <si>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</si>
  <si>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</si>
  <si>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</si>
  <si>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</si>
  <si>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</si>
  <si>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</si>
  <si>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</si>
  <si>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</si>
  <si>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</si>
  <si>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</si>
  <si>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</si>
  <si>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</si>
  <si>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</si>
  <si>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</si>
  <si>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</si>
  <si>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</si>
  <si>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</si>
  <si>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浄化槽事業特別会計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</si>
  <si>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</si>
  <si>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</si>
  <si>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</si>
  <si>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</si>
  <si>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</si>
  <si>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</si>
  <si>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</si>
  <si>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</si>
  <si>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</si>
  <si>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</si>
  <si>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</si>
  <si>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</si>
  <si>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</si>
  <si>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</si>
  <si>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</si>
  <si>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</si>
  <si>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</si>
  <si>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</si>
  <si>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</si>
  <si>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</si>
  <si>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</si>
  <si>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</si>
  <si>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</si>
  <si>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</si>
  <si>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</si>
  <si>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</si>
  <si>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</si>
  <si>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</si>
  <si>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</si>
  <si>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</si>
  <si>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</si>
  <si>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</si>
  <si>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</si>
  <si>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</si>
  <si>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</si>
  <si>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</si>
  <si>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</si>
  <si>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</si>
  <si>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</si>
  <si>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</si>
  <si>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</si>
  <si>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</si>
  <si>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</si>
  <si>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</si>
  <si>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</si>
  <si>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</si>
  <si>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</si>
  <si>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</si>
  <si>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</si>
  <si>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</si>
  <si>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</si>
  <si>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</si>
  <si>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</si>
  <si>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</si>
  <si>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</si>
  <si>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</si>
  <si>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</si>
  <si>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</si>
  <si>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</si>
  <si>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</si>
  <si>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</si>
  <si>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</si>
  <si>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</si>
  <si>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</si>
  <si>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</si>
  <si>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</si>
  <si>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</si>
  <si>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</si>
  <si>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</si>
  <si>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</si>
  <si>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</si>
  <si>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</si>
  <si>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</si>
  <si>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</si>
  <si>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</si>
  <si>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</si>
  <si>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</si>
  <si>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</si>
  <si>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</si>
  <si>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</si>
  <si>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</si>
  <si>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</si>
  <si>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</si>
  <si>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</si>
  <si>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</si>
  <si>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0.14</t>
  </si>
  <si>
    <t>▲ 1.60</t>
  </si>
  <si>
    <t>▲ 1.65</t>
  </si>
  <si>
    <t>水道事業会計</t>
  </si>
  <si>
    <t>病院事業会計</t>
  </si>
  <si>
    <t>一般会計</t>
  </si>
  <si>
    <t>下水道事業</t>
  </si>
  <si>
    <t>国民健康保険特別会計（事業勘定）</t>
  </si>
  <si>
    <t>介護保険特別会計（保険事業勘定）</t>
  </si>
  <si>
    <t>後期高齢者医療特別会計</t>
  </si>
  <si>
    <t>浄化槽事業特別会計</t>
  </si>
  <si>
    <t>その他会計（赤字）</t>
  </si>
  <si>
    <t>▲ 0.01</t>
  </si>
  <si>
    <t>▲ 0.13</t>
  </si>
  <si>
    <t>その他会計（黒字）</t>
  </si>
  <si>
    <t>（百万円）</t>
    <phoneticPr fontId="5"/>
  </si>
  <si>
    <t>H27末</t>
    <phoneticPr fontId="5"/>
  </si>
  <si>
    <t>H28末</t>
    <phoneticPr fontId="5"/>
  </si>
  <si>
    <t>H29末</t>
    <phoneticPr fontId="5"/>
  </si>
  <si>
    <t>H30末</t>
    <phoneticPr fontId="5"/>
  </si>
  <si>
    <t>R01末</t>
    <phoneticPr fontId="5"/>
  </si>
  <si>
    <t>奥州金ケ崎行政事務組合</t>
    <rPh sb="0" eb="2">
      <t>オウシュウ</t>
    </rPh>
    <rPh sb="2" eb="5">
      <t>カネガサキ</t>
    </rPh>
    <rPh sb="5" eb="7">
      <t>ギョウセイ</t>
    </rPh>
    <rPh sb="7" eb="9">
      <t>ジム</t>
    </rPh>
    <rPh sb="9" eb="11">
      <t>クミアイ</t>
    </rPh>
    <phoneticPr fontId="2"/>
  </si>
  <si>
    <t>岩手県市町村総合事務組合</t>
    <rPh sb="0" eb="3">
      <t>イワテケン</t>
    </rPh>
    <rPh sb="3" eb="6">
      <t>シチョウソン</t>
    </rPh>
    <rPh sb="6" eb="8">
      <t>ソウゴウ</t>
    </rPh>
    <rPh sb="8" eb="10">
      <t>ジム</t>
    </rPh>
    <rPh sb="10" eb="12">
      <t>クミアイ</t>
    </rPh>
    <phoneticPr fontId="2"/>
  </si>
  <si>
    <t>岩手県後期高齢者医療広域連合</t>
    <rPh sb="0" eb="3">
      <t>イワテケン</t>
    </rPh>
    <rPh sb="3" eb="5">
      <t>コウキ</t>
    </rPh>
    <rPh sb="5" eb="7">
      <t>コウレイ</t>
    </rPh>
    <rPh sb="7" eb="8">
      <t>シャ</t>
    </rPh>
    <rPh sb="8" eb="10">
      <t>イリョウ</t>
    </rPh>
    <rPh sb="10" eb="12">
      <t>コウイキ</t>
    </rPh>
    <rPh sb="12" eb="14">
      <t>レンゴウ</t>
    </rPh>
    <phoneticPr fontId="2"/>
  </si>
  <si>
    <t>岩手県競馬組合</t>
    <rPh sb="0" eb="3">
      <t>イワテケン</t>
    </rPh>
    <rPh sb="3" eb="5">
      <t>ケイバ</t>
    </rPh>
    <rPh sb="5" eb="7">
      <t>クミアイ</t>
    </rPh>
    <phoneticPr fontId="2"/>
  </si>
  <si>
    <t>奥州市文化振興財団</t>
    <rPh sb="0" eb="3">
      <t>オウシュウシ</t>
    </rPh>
    <rPh sb="3" eb="5">
      <t>ブンカ</t>
    </rPh>
    <rPh sb="5" eb="7">
      <t>シンコウ</t>
    </rPh>
    <rPh sb="7" eb="9">
      <t>ザイダン</t>
    </rPh>
    <phoneticPr fontId="2"/>
  </si>
  <si>
    <t>胆江農業管理センター</t>
    <rPh sb="0" eb="2">
      <t>タンコウ</t>
    </rPh>
    <rPh sb="2" eb="4">
      <t>ノウギョウ</t>
    </rPh>
    <rPh sb="4" eb="6">
      <t>カンリ</t>
    </rPh>
    <phoneticPr fontId="2"/>
  </si>
  <si>
    <t>江刺開発振興</t>
    <rPh sb="0" eb="2">
      <t>エサシ</t>
    </rPh>
    <rPh sb="2" eb="4">
      <t>カイハツ</t>
    </rPh>
    <rPh sb="4" eb="6">
      <t>シンコウ</t>
    </rPh>
    <phoneticPr fontId="2"/>
  </si>
  <si>
    <t>江刺畜産公社</t>
    <rPh sb="0" eb="2">
      <t>エサシ</t>
    </rPh>
    <rPh sb="2" eb="4">
      <t>チクサン</t>
    </rPh>
    <rPh sb="4" eb="6">
      <t>コウシャ</t>
    </rPh>
    <phoneticPr fontId="2"/>
  </si>
  <si>
    <t>ひめかゆ</t>
  </si>
  <si>
    <t>水沢クロス開発</t>
    <rPh sb="0" eb="2">
      <t>ミズサワ</t>
    </rPh>
    <rPh sb="5" eb="7">
      <t>カイハツ</t>
    </rPh>
    <phoneticPr fontId="2"/>
  </si>
  <si>
    <t>まちづくり奥州</t>
    <rPh sb="5" eb="7">
      <t>オウシュウ</t>
    </rPh>
    <phoneticPr fontId="2"/>
  </si>
  <si>
    <t>-</t>
    <phoneticPr fontId="2"/>
  </si>
  <si>
    <t>-</t>
    <phoneticPr fontId="2"/>
  </si>
  <si>
    <t>地域振興基金</t>
    <phoneticPr fontId="5"/>
  </si>
  <si>
    <t>地域福祉基金</t>
    <phoneticPr fontId="5"/>
  </si>
  <si>
    <t>新型コロナウイルス感染症対応中小企業融資金利子補給基金</t>
    <phoneticPr fontId="5"/>
  </si>
  <si>
    <t>森林環境譲与税基金</t>
    <phoneticPr fontId="5"/>
  </si>
  <si>
    <t>ふるさと水と土保全基金</t>
    <phoneticPr fontId="5"/>
  </si>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</sst>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65942</c:v>
                </c:pt>
                <c:pt idx="1">
                  <c:v>68655</c:v>
                </c:pt>
                <c:pt idx="2">
                  <c:v>66863</c:v>
                </c:pt>
                <c:pt idx="3">
                  <c:v>72051</c:v>
                </c:pt>
                <c:pt idx="4">
                  <c:v>72756</c:v>
                </c:pt>
              </c:numCache>
            </c:numRef>
          </c:val>
          <c:smooth val="0"/>
          <c:extLst>
            <c:ext xmlns:c16="http://schemas.microsoft.com/office/drawing/2014/chart" uri="{C3380CC4-5D6E-409C-BE32-E72D297353CC}">
              <c16:uniqueId val="{00000000-4C85-4B03-8A6D-B6150C7D1E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59099</c:v>
                </c:pt>
                <c:pt idx="1">
                  <c:v>37959</c:v>
                </c:pt>
                <c:pt idx="2">
                  <c:v>39187</c:v>
                </c:pt>
                <c:pt idx="3">
                  <c:v>43780</c:v>
                </c:pt>
                <c:pt idx="4">
                  <c:v>35458</c:v>
                </c:pt>
              </c:numCache>
            </c:numRef>
          </c:val>
          <c:smooth val="0"/>
          <c:extLst>
            <c:ext xmlns:c16="http://schemas.microsoft.com/office/drawing/2014/chart" uri="{C3380CC4-5D6E-409C-BE32-E72D297353CC}">
              <c16:uniqueId val="{00000001-4C85-4B03-8A6D-B6150C7D1E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c:v>
                </c:pt>
                <c:pt idx="1">
                  <c:v>1.27</c:v>
                </c:pt>
                <c:pt idx="2">
                  <c:v>1.19</c:v>
                </c:pt>
                <c:pt idx="3">
                  <c:v>1.6</c:v>
                </c:pt>
                <c:pt idx="4">
                  <c:v>1.88</c:v>
                </c:pt>
              </c:numCache>
            </c:numRef>
          </c:val>
          <c:extLst>
            <c:ext xmlns:c16="http://schemas.microsoft.com/office/drawing/2014/chart" uri="{C3380CC4-5D6E-409C-BE32-E72D297353CC}">
              <c16:uniqueId val="{00000000-46E3-4AD5-B199-AF85CFB544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25.83</c:v>
                </c:pt>
                <c:pt idx="1">
                  <c:v>26.12</c:v>
                </c:pt>
                <c:pt idx="2">
                  <c:v>24.88</c:v>
                </c:pt>
                <c:pt idx="3">
                  <c:v>23.03</c:v>
                </c:pt>
                <c:pt idx="4">
                  <c:v>20.96</c:v>
                </c:pt>
              </c:numCache>
            </c:numRef>
          </c:val>
          <c:extLst>
            <c:ext xmlns:c16="http://schemas.microsoft.com/office/drawing/2014/chart" uri="{C3380CC4-5D6E-409C-BE32-E72D297353CC}">
              <c16:uniqueId val="{00000001-46E3-4AD5-B199-AF85CFB544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0.37</c:v>
                </c:pt>
                <c:pt idx="1">
                  <c:v>-0.14000000000000001</c:v>
                </c:pt>
                <c:pt idx="2">
                  <c:v>1.26</c:v>
                </c:pt>
                <c:pt idx="3">
                  <c:v>-1.6</c:v>
                </c:pt>
                <c:pt idx="4">
                  <c:v>-1.65</c:v>
                </c:pt>
              </c:numCache>
            </c:numRef>
          </c:val>
          <c:smooth val="0"/>
          <c:extLst>
            <c:ext xmlns:c16="http://schemas.microsoft.com/office/drawing/2014/chart" uri="{C3380CC4-5D6E-409C-BE32-E72D297353CC}">
              <c16:uniqueId val="{00000002-46E3-4AD5-B199-AF85CFB544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0.11</c:v>
                </c:pt>
                <c:pt idx="2">
                  <c:v>#N/A</c:v>
                </c:pt>
                <c:pt idx="3">
                  <c:v>0.13</c:v>
                </c:pt>
                <c:pt idx="4">
                  <c:v>#N/A</c:v>
                </c:pt>
                <c:pt idx="5">
                  <c:v>0</c:v>
                </c:pt>
                <c:pt idx="6">
                  <c:v>#N/A</c:v>
                </c:pt>
                <c:pt idx="7">
                  <c:v>1.28</c:v>
                </c:pt>
                <c:pt idx="8">
                  <c:v>#N/A</c:v>
                </c:pt>
                <c:pt idx="9">
                  <c:v>0</c:v>
                </c:pt>
              </c:numCache>
            </c:numRef>
          </c:val>
          <c:extLst>
            <c:ext xmlns:c16="http://schemas.microsoft.com/office/drawing/2014/chart" uri="{C3380CC4-5D6E-409C-BE32-E72D297353CC}">
              <c16:uniqueId val="{00000000-21C8-4259-AC7B-BC367194DD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0.01</c:v>
                </c:pt>
                <c:pt idx="5">
                  <c:v>#N/A</c:v>
                </c:pt>
                <c:pt idx="6">
                  <c:v>0.13</c:v>
                </c:pt>
                <c:pt idx="7">
                  <c:v>#N/A</c:v>
                </c:pt>
                <c:pt idx="8">
                  <c:v>0</c:v>
                </c:pt>
                <c:pt idx="9">
                  <c:v>0</c:v>
                </c:pt>
              </c:numCache>
            </c:numRef>
          </c:val>
          <c:extLst>
            <c:ext xmlns:c16="http://schemas.microsoft.com/office/drawing/2014/chart" uri="{C3380CC4-5D6E-409C-BE32-E72D297353CC}">
              <c16:uniqueId val="{00000001-21C8-4259-AC7B-BC367194DD4F}"/>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1C8-4259-AC7B-BC367194DD4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1C8-4259-AC7B-BC367194DD4F}"/>
            </c:ext>
          </c:extLst>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0.45</c:v>
                </c:pt>
                <c:pt idx="2">
                  <c:v>#N/A</c:v>
                </c:pt>
                <c:pt idx="3">
                  <c:v>0.08</c:v>
                </c:pt>
                <c:pt idx="4">
                  <c:v>#N/A</c:v>
                </c:pt>
                <c:pt idx="5">
                  <c:v>0</c:v>
                </c:pt>
                <c:pt idx="6">
                  <c:v>#N/A</c:v>
                </c:pt>
                <c:pt idx="7">
                  <c:v>0.03</c:v>
                </c:pt>
                <c:pt idx="8">
                  <c:v>#N/A</c:v>
                </c:pt>
                <c:pt idx="9">
                  <c:v>0.02</c:v>
                </c:pt>
              </c:numCache>
            </c:numRef>
          </c:val>
          <c:extLst>
            <c:ext xmlns:c16="http://schemas.microsoft.com/office/drawing/2014/chart" uri="{C3380CC4-5D6E-409C-BE32-E72D297353CC}">
              <c16:uniqueId val="{00000004-21C8-4259-AC7B-BC367194DD4F}"/>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1.41</c:v>
                </c:pt>
                <c:pt idx="2">
                  <c:v>#N/A</c:v>
                </c:pt>
                <c:pt idx="3">
                  <c:v>1.95</c:v>
                </c:pt>
                <c:pt idx="4">
                  <c:v>#N/A</c:v>
                </c:pt>
                <c:pt idx="5">
                  <c:v>0.23</c:v>
                </c:pt>
                <c:pt idx="6">
                  <c:v>#N/A</c:v>
                </c:pt>
                <c:pt idx="7">
                  <c:v>0.21</c:v>
                </c:pt>
                <c:pt idx="8">
                  <c:v>#N/A</c:v>
                </c:pt>
                <c:pt idx="9">
                  <c:v>0.16</c:v>
                </c:pt>
              </c:numCache>
            </c:numRef>
          </c:val>
          <c:extLst>
            <c:ext xmlns:c16="http://schemas.microsoft.com/office/drawing/2014/chart" uri="{C3380CC4-5D6E-409C-BE32-E72D297353CC}">
              <c16:uniqueId val="{00000005-21C8-4259-AC7B-BC367194DD4F}"/>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1.63</c:v>
                </c:pt>
              </c:numCache>
            </c:numRef>
          </c:val>
          <c:extLst>
            <c:ext xmlns:c16="http://schemas.microsoft.com/office/drawing/2014/chart" uri="{C3380CC4-5D6E-409C-BE32-E72D297353CC}">
              <c16:uniqueId val="{00000006-21C8-4259-AC7B-BC367194DD4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1.19</c:v>
                </c:pt>
                <c:pt idx="2">
                  <c:v>#N/A</c:v>
                </c:pt>
                <c:pt idx="3">
                  <c:v>1.26</c:v>
                </c:pt>
                <c:pt idx="4">
                  <c:v>#N/A</c:v>
                </c:pt>
                <c:pt idx="5">
                  <c:v>1.19</c:v>
                </c:pt>
                <c:pt idx="6">
                  <c:v>#N/A</c:v>
                </c:pt>
                <c:pt idx="7">
                  <c:v>1.6</c:v>
                </c:pt>
                <c:pt idx="8">
                  <c:v>#N/A</c:v>
                </c:pt>
                <c:pt idx="9">
                  <c:v>1.88</c:v>
                </c:pt>
              </c:numCache>
            </c:numRef>
          </c:val>
          <c:extLst>
            <c:ext xmlns:c16="http://schemas.microsoft.com/office/drawing/2014/chart" uri="{C3380CC4-5D6E-409C-BE32-E72D297353CC}">
              <c16:uniqueId val="{00000007-21C8-4259-AC7B-BC367194DD4F}"/>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6.83</c:v>
                </c:pt>
                <c:pt idx="2">
                  <c:v>#N/A</c:v>
                </c:pt>
                <c:pt idx="3">
                  <c:v>6.66</c:v>
                </c:pt>
                <c:pt idx="4">
                  <c:v>#N/A</c:v>
                </c:pt>
                <c:pt idx="5">
                  <c:v>6.37</c:v>
                </c:pt>
                <c:pt idx="6">
                  <c:v>#N/A</c:v>
                </c:pt>
                <c:pt idx="7">
                  <c:v>5.62</c:v>
                </c:pt>
                <c:pt idx="8">
                  <c:v>#N/A</c:v>
                </c:pt>
                <c:pt idx="9">
                  <c:v>4.82</c:v>
                </c:pt>
              </c:numCache>
            </c:numRef>
          </c:val>
          <c:extLst>
            <c:ext xmlns:c16="http://schemas.microsoft.com/office/drawing/2014/chart" uri="{C3380CC4-5D6E-409C-BE32-E72D297353CC}">
              <c16:uniqueId val="{00000008-21C8-4259-AC7B-BC367194DD4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5.69</c:v>
                </c:pt>
                <c:pt idx="2">
                  <c:v>#N/A</c:v>
                </c:pt>
                <c:pt idx="3">
                  <c:v>5.89</c:v>
                </c:pt>
                <c:pt idx="4">
                  <c:v>#N/A</c:v>
                </c:pt>
                <c:pt idx="5">
                  <c:v>6.03</c:v>
                </c:pt>
                <c:pt idx="6">
                  <c:v>#N/A</c:v>
                </c:pt>
                <c:pt idx="7">
                  <c:v>6.22</c:v>
                </c:pt>
                <c:pt idx="8">
                  <c:v>#N/A</c:v>
                </c:pt>
                <c:pt idx="9">
                  <c:v>6.82</c:v>
                </c:pt>
              </c:numCache>
            </c:numRef>
          </c:val>
          <c:extLst>
            <c:ext xmlns:c16="http://schemas.microsoft.com/office/drawing/2014/chart" uri="{C3380CC4-5D6E-409C-BE32-E72D297353CC}">
              <c16:uniqueId val="{00000009-21C8-4259-AC7B-BC367194DD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6834</c:v>
                </c:pt>
                <c:pt idx="5">
                  <c:v>6837</c:v>
                </c:pt>
                <c:pt idx="8">
                  <c:v>6806</c:v>
                </c:pt>
                <c:pt idx="11">
                  <c:v>6638</c:v>
                </c:pt>
                <c:pt idx="14">
                  <c:v>6443</c:v>
                </c:pt>
              </c:numCache>
            </c:numRef>
          </c:val>
          <c:extLst>
            <c:ext xmlns:c16="http://schemas.microsoft.com/office/drawing/2014/chart" uri="{C3380CC4-5D6E-409C-BE32-E72D297353CC}">
              <c16:uniqueId val="{00000000-8A67-49AA-8885-36CE11542E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1-8A67-49AA-8885-36CE11542E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215</c:v>
                </c:pt>
                <c:pt idx="3">
                  <c:v>197</c:v>
                </c:pt>
                <c:pt idx="6">
                  <c:v>135</c:v>
                </c:pt>
                <c:pt idx="9">
                  <c:v>94</c:v>
                </c:pt>
                <c:pt idx="12">
                  <c:v>133</c:v>
                </c:pt>
              </c:numCache>
            </c:numRef>
          </c:val>
          <c:extLst>
            <c:ext xmlns:c16="http://schemas.microsoft.com/office/drawing/2014/chart" uri="{C3380CC4-5D6E-409C-BE32-E72D297353CC}">
              <c16:uniqueId val="{00000002-8A67-49AA-8885-36CE11542E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101</c:v>
                </c:pt>
                <c:pt idx="3">
                  <c:v>104</c:v>
                </c:pt>
                <c:pt idx="6">
                  <c:v>101</c:v>
                </c:pt>
                <c:pt idx="9">
                  <c:v>101</c:v>
                </c:pt>
                <c:pt idx="12">
                  <c:v>105</c:v>
                </c:pt>
              </c:numCache>
            </c:numRef>
          </c:val>
          <c:extLst>
            <c:ext xmlns:c16="http://schemas.microsoft.com/office/drawing/2014/chart" uri="{C3380CC4-5D6E-409C-BE32-E72D297353CC}">
              <c16:uniqueId val="{00000003-8A67-49AA-8885-36CE11542E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2576</c:v>
                </c:pt>
                <c:pt idx="3">
                  <c:v>2696</c:v>
                </c:pt>
                <c:pt idx="6">
                  <c:v>2898</c:v>
                </c:pt>
                <c:pt idx="9">
                  <c:v>2935</c:v>
                </c:pt>
                <c:pt idx="12">
                  <c:v>3142</c:v>
                </c:pt>
              </c:numCache>
            </c:numRef>
          </c:val>
          <c:extLst>
            <c:ext xmlns:c16="http://schemas.microsoft.com/office/drawing/2014/chart" uri="{C3380CC4-5D6E-409C-BE32-E72D297353CC}">
              <c16:uniqueId val="{00000004-8A67-49AA-8885-36CE11542E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67-49AA-8885-36CE11542E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67-49AA-8885-36CE11542E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8461</c:v>
                </c:pt>
                <c:pt idx="3">
                  <c:v>8621</c:v>
                </c:pt>
                <c:pt idx="6">
                  <c:v>8426</c:v>
                </c:pt>
                <c:pt idx="9">
                  <c:v>7897</c:v>
                </c:pt>
                <c:pt idx="12">
                  <c:v>7491</c:v>
                </c:pt>
              </c:numCache>
            </c:numRef>
          </c:val>
          <c:extLst>
            <c:ext xmlns:c16="http://schemas.microsoft.com/office/drawing/2014/chart" uri="{C3380CC4-5D6E-409C-BE32-E72D297353CC}">
              <c16:uniqueId val="{00000007-8A67-49AA-8885-36CE11542E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4521</c:v>
                </c:pt>
                <c:pt idx="2">
                  <c:v>#N/A</c:v>
                </c:pt>
                <c:pt idx="3">
                  <c:v>#N/A</c:v>
                </c:pt>
                <c:pt idx="4">
                  <c:v>4781</c:v>
                </c:pt>
                <c:pt idx="5">
                  <c:v>#N/A</c:v>
                </c:pt>
                <c:pt idx="6">
                  <c:v>#N/A</c:v>
                </c:pt>
                <c:pt idx="7">
                  <c:v>4754</c:v>
                </c:pt>
                <c:pt idx="8">
                  <c:v>#N/A</c:v>
                </c:pt>
                <c:pt idx="9">
                  <c:v>#N/A</c:v>
                </c:pt>
                <c:pt idx="10">
                  <c:v>4389</c:v>
                </c:pt>
                <c:pt idx="11">
                  <c:v>#N/A</c:v>
                </c:pt>
                <c:pt idx="12">
                  <c:v>#N/A</c:v>
                </c:pt>
                <c:pt idx="13">
                  <c:v>4428</c:v>
                </c:pt>
                <c:pt idx="14">
                  <c:v>#N/A</c:v>
                </c:pt>
              </c:numCache>
            </c:numRef>
          </c:val>
          <c:smooth val="0"/>
          <c:extLst>
            <c:ext xmlns:c16="http://schemas.microsoft.com/office/drawing/2014/chart" uri="{C3380CC4-5D6E-409C-BE32-E72D297353CC}">
              <c16:uniqueId val="{00000008-8A67-49AA-8885-36CE11542E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72877</c:v>
                </c:pt>
                <c:pt idx="5">
                  <c:v>70221</c:v>
                </c:pt>
                <c:pt idx="8">
                  <c:v>68110</c:v>
                </c:pt>
                <c:pt idx="11">
                  <c:v>66254</c:v>
                </c:pt>
                <c:pt idx="14">
                  <c:v>63905</c:v>
                </c:pt>
              </c:numCache>
            </c:numRef>
          </c:val>
          <c:extLst>
            <c:ext xmlns:c16="http://schemas.microsoft.com/office/drawing/2014/chart" uri="{C3380CC4-5D6E-409C-BE32-E72D297353CC}">
              <c16:uniqueId val="{00000000-793B-4FF2-AE85-2BE700DAC9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410</c:v>
                </c:pt>
                <c:pt idx="5">
                  <c:v>281</c:v>
                </c:pt>
                <c:pt idx="8">
                  <c:v>231</c:v>
                </c:pt>
                <c:pt idx="11">
                  <c:v>200</c:v>
                </c:pt>
                <c:pt idx="14">
                  <c:v>212</c:v>
                </c:pt>
              </c:numCache>
            </c:numRef>
          </c:val>
          <c:extLst>
            <c:ext xmlns:c16="http://schemas.microsoft.com/office/drawing/2014/chart" uri="{C3380CC4-5D6E-409C-BE32-E72D297353CC}">
              <c16:uniqueId val="{00000001-793B-4FF2-AE85-2BE700DAC9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16413</c:v>
                </c:pt>
                <c:pt idx="5">
                  <c:v>16356</c:v>
                </c:pt>
                <c:pt idx="8">
                  <c:v>14629</c:v>
                </c:pt>
                <c:pt idx="11">
                  <c:v>13349</c:v>
                </c:pt>
                <c:pt idx="14">
                  <c:v>12234</c:v>
                </c:pt>
              </c:numCache>
            </c:numRef>
          </c:val>
          <c:extLst>
            <c:ext xmlns:c16="http://schemas.microsoft.com/office/drawing/2014/chart" uri="{C3380CC4-5D6E-409C-BE32-E72D297353CC}">
              <c16:uniqueId val="{00000002-793B-4FF2-AE85-2BE700DAC9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3B-4FF2-AE85-2BE700DAC9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3B-4FF2-AE85-2BE700DAC9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3B-4FF2-AE85-2BE700DAC9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6491</c:v>
                </c:pt>
                <c:pt idx="3">
                  <c:v>6849</c:v>
                </c:pt>
                <c:pt idx="6">
                  <c:v>5707</c:v>
                </c:pt>
                <c:pt idx="9">
                  <c:v>5641</c:v>
                </c:pt>
                <c:pt idx="12">
                  <c:v>5521</c:v>
                </c:pt>
              </c:numCache>
            </c:numRef>
          </c:val>
          <c:extLst>
            <c:ext xmlns:c16="http://schemas.microsoft.com/office/drawing/2014/chart" uri="{C3380CC4-5D6E-409C-BE32-E72D297353CC}">
              <c16:uniqueId val="{00000006-793B-4FF2-AE85-2BE700DAC9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844</c:v>
                </c:pt>
                <c:pt idx="3">
                  <c:v>755</c:v>
                </c:pt>
                <c:pt idx="6">
                  <c:v>665</c:v>
                </c:pt>
                <c:pt idx="9">
                  <c:v>586</c:v>
                </c:pt>
                <c:pt idx="12">
                  <c:v>494</c:v>
                </c:pt>
              </c:numCache>
            </c:numRef>
          </c:val>
          <c:extLst>
            <c:ext xmlns:c16="http://schemas.microsoft.com/office/drawing/2014/chart" uri="{C3380CC4-5D6E-409C-BE32-E72D297353CC}">
              <c16:uniqueId val="{00000007-793B-4FF2-AE85-2BE700DAC9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36280</c:v>
                </c:pt>
                <c:pt idx="3">
                  <c:v>37375</c:v>
                </c:pt>
                <c:pt idx="6">
                  <c:v>37671</c:v>
                </c:pt>
                <c:pt idx="9">
                  <c:v>37305</c:v>
                </c:pt>
                <c:pt idx="12">
                  <c:v>26597</c:v>
                </c:pt>
              </c:numCache>
            </c:numRef>
          </c:val>
          <c:extLst>
            <c:ext xmlns:c16="http://schemas.microsoft.com/office/drawing/2014/chart" uri="{C3380CC4-5D6E-409C-BE32-E72D297353CC}">
              <c16:uniqueId val="{00000008-793B-4FF2-AE85-2BE700DAC9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288</c:v>
                </c:pt>
                <c:pt idx="3">
                  <c:v>167</c:v>
                </c:pt>
                <c:pt idx="6">
                  <c:v>102</c:v>
                </c:pt>
                <c:pt idx="9">
                  <c:v>76</c:v>
                </c:pt>
                <c:pt idx="12">
                  <c:v>50</c:v>
                </c:pt>
              </c:numCache>
            </c:numRef>
          </c:val>
          <c:extLst>
            <c:ext xmlns:c16="http://schemas.microsoft.com/office/drawing/2014/chart" uri="{C3380CC4-5D6E-409C-BE32-E72D297353CC}">
              <c16:uniqueId val="{00000009-793B-4FF2-AE85-2BE700DAC9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77888</c:v>
                </c:pt>
                <c:pt idx="3">
                  <c:v>73886</c:v>
                </c:pt>
                <c:pt idx="6">
                  <c:v>69476</c:v>
                </c:pt>
                <c:pt idx="9">
                  <c:v>67424</c:v>
                </c:pt>
                <c:pt idx="12">
                  <c:v>64457</c:v>
                </c:pt>
              </c:numCache>
            </c:numRef>
          </c:val>
          <c:extLst>
            <c:ext xmlns:c16="http://schemas.microsoft.com/office/drawing/2014/chart" uri="{C3380CC4-5D6E-409C-BE32-E72D297353CC}">
              <c16:uniqueId val="{0000000A-793B-4FF2-AE85-2BE700DAC9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32091</c:v>
                </c:pt>
                <c:pt idx="2">
                  <c:v>#N/A</c:v>
                </c:pt>
                <c:pt idx="3">
                  <c:v>#N/A</c:v>
                </c:pt>
                <c:pt idx="4">
                  <c:v>32173</c:v>
                </c:pt>
                <c:pt idx="5">
                  <c:v>#N/A</c:v>
                </c:pt>
                <c:pt idx="6">
                  <c:v>#N/A</c:v>
                </c:pt>
                <c:pt idx="7">
                  <c:v>30651</c:v>
                </c:pt>
                <c:pt idx="8">
                  <c:v>#N/A</c:v>
                </c:pt>
                <c:pt idx="9">
                  <c:v>#N/A</c:v>
                </c:pt>
                <c:pt idx="10">
                  <c:v>31229</c:v>
                </c:pt>
                <c:pt idx="11">
                  <c:v>#N/A</c:v>
                </c:pt>
                <c:pt idx="12">
                  <c:v>#N/A</c:v>
                </c:pt>
                <c:pt idx="13">
                  <c:v>20768</c:v>
                </c:pt>
                <c:pt idx="14">
                  <c:v>#N/A</c:v>
                </c:pt>
              </c:numCache>
            </c:numRef>
          </c:val>
          <c:smooth val="0"/>
          <c:extLst>
            <c:ext xmlns:c16="http://schemas.microsoft.com/office/drawing/2014/chart" uri="{C3380CC4-5D6E-409C-BE32-E72D297353CC}">
              <c16:uniqueId val="{0000000B-793B-4FF2-AE85-2BE700DAC9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8584</c:v>
                </c:pt>
                <c:pt idx="1">
                  <c:v>7896</c:v>
                </c:pt>
                <c:pt idx="2">
                  <c:v>7226</c:v>
                </c:pt>
              </c:numCache>
            </c:numRef>
          </c:val>
          <c:extLst>
            <c:ext xmlns:c16="http://schemas.microsoft.com/office/drawing/2014/chart" uri="{C3380CC4-5D6E-409C-BE32-E72D297353CC}">
              <c16:uniqueId val="{00000000-8B12-45D5-90F9-FA005F6B58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1509</c:v>
                </c:pt>
                <c:pt idx="1">
                  <c:v>1353</c:v>
                </c:pt>
                <c:pt idx="2">
                  <c:v>1244</c:v>
                </c:pt>
              </c:numCache>
            </c:numRef>
          </c:val>
          <c:extLst>
            <c:ext xmlns:c16="http://schemas.microsoft.com/office/drawing/2014/chart" uri="{C3380CC4-5D6E-409C-BE32-E72D297353CC}">
              <c16:uniqueId val="{00000001-8B12-45D5-90F9-FA005F6B58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3044</c:v>
                </c:pt>
                <c:pt idx="1">
                  <c:v>2888</c:v>
                </c:pt>
                <c:pt idx="2">
                  <c:v>2863</c:v>
                </c:pt>
              </c:numCache>
            </c:numRef>
          </c:val>
          <c:extLst>
            <c:ext xmlns:c16="http://schemas.microsoft.com/office/drawing/2014/chart" uri="{C3380CC4-5D6E-409C-BE32-E72D297353CC}">
              <c16:uniqueId val="{00000002-8B12-45D5-90F9-FA005F6B58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114,644
114,009
993.30
74,064,959
72,801,745
649,548
34,469,365
64,457,074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令和２年度の当市財政力指数は類似団体が増となるなか前年度と同値となり類似団体内順位は上昇したものの依然低位に留まっている。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当市の主な内容として、分子となる基準財政収入額は、法人市民税で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393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百万円の減となり市民税全体で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百万円の減となったが、地方消費税交付金の引上げ分で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387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百万円の増となり全体で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284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百万の増となった。分母となる基準財政需要額は、公債費で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86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百万円の減、道路橋りょう費など事業費補正全体で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百万円の減などがあるものの、新設された地域社会再生事業費の皆増、社会福祉費や教育費の増などにより全体で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617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百万円の増となった。</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年度からの交付税合併特例措置の逓減の影響により財源の確保がより困難となっていることから、事務事業・公の施設の見直しなど行財政改革を推進し、財政の健全化に取り組んでいく。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11793</xdr:rowOff>
    </xdr:to>
    <xdr:cxnSp macro="">
      <xdr:nvCxnSpPr>
        <xdr:cNvPr id="66" name="直線コネクタ 65"/>
        <xdr:cNvCxnSpPr/>
      </xdr:nvCxnSpPr>
      <xdr:spPr>
        <a:xfrm flipV="1">
          <a:off x="4953000" y="624386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62593</xdr:rowOff>
    </xdr:from>
    <xdr:to>
      <xdr:col>23</xdr:col>
      <xdr:colOff>133350</xdr:colOff>
      <xdr:row>45</xdr:row>
      <xdr:rowOff>62593</xdr:rowOff>
    </xdr:to>
    <xdr:cxnSp macro="">
      <xdr:nvCxnSpPr>
        <xdr:cNvPr id="71" name="直線コネクタ 70"/>
        <xdr:cNvCxnSpPr/>
      </xdr:nvCxnSpPr>
      <xdr:spPr>
        <a:xfrm>
          <a:off x="4114800" y="7777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26505</xdr:rowOff>
    </xdr:from>
    <xdr:ext cx="762000" cy="259045"/>
    <xdr:sp macro="" textlink="">
      <xdr:nvSpPr>
        <xdr:cNvPr id="72"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73" name="フローチャート: 判断 72"/>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62593</xdr:rowOff>
    </xdr:from>
    <xdr:to>
      <xdr:col>19</xdr:col>
      <xdr:colOff>133350</xdr:colOff>
      <xdr:row>45</xdr:row>
      <xdr:rowOff>79828</xdr:rowOff>
    </xdr:to>
    <xdr:cxnSp macro="">
      <xdr:nvCxnSpPr>
        <xdr:cNvPr id="74" name="直線コネクタ 73"/>
        <xdr:cNvCxnSpPr/>
      </xdr:nvCxnSpPr>
      <xdr:spPr>
        <a:xfrm flipV="1">
          <a:off x="3225800" y="77778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79828</xdr:rowOff>
    </xdr:from>
    <xdr:to>
      <xdr:col>15</xdr:col>
      <xdr:colOff>82550</xdr:colOff>
      <xdr:row>45</xdr:row>
      <xdr:rowOff>97065</xdr:rowOff>
    </xdr:to>
    <xdr:cxnSp macro="">
      <xdr:nvCxnSpPr>
        <xdr:cNvPr id="77" name="直線コネクタ 76"/>
        <xdr:cNvCxnSpPr/>
      </xdr:nvCxnSpPr>
      <xdr:spPr>
        <a:xfrm flipV="1">
          <a:off x="2336800" y="77950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9" name="テキスト ボックス 78"/>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97065</xdr:rowOff>
    </xdr:from>
    <xdr:to>
      <xdr:col>11</xdr:col>
      <xdr:colOff>31750</xdr:colOff>
      <xdr:row>45</xdr:row>
      <xdr:rowOff>97065</xdr:rowOff>
    </xdr:to>
    <xdr:cxnSp macro="">
      <xdr:nvCxnSpPr>
        <xdr:cNvPr id="80" name="直線コネクタ 79"/>
        <xdr:cNvCxnSpPr/>
      </xdr:nvCxnSpPr>
      <xdr:spPr>
        <a:xfrm>
          <a:off x="1447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2012</xdr:rowOff>
    </xdr:from>
    <xdr:ext cx="762000" cy="259045"/>
    <xdr:sp macro="" textlink="">
      <xdr:nvSpPr>
        <xdr:cNvPr id="84" name="テキスト ボックス 83"/>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11793</xdr:rowOff>
    </xdr:from>
    <xdr:to>
      <xdr:col>23</xdr:col>
      <xdr:colOff>184150</xdr:colOff>
      <xdr:row>45</xdr:row>
      <xdr:rowOff>113393</xdr:rowOff>
    </xdr:to>
    <xdr:sp macro="" textlink="">
      <xdr:nvSpPr>
        <xdr:cNvPr id="90" name="楕円 89"/>
        <xdr:cNvSpPr/>
      </xdr:nvSpPr>
      <xdr:spPr>
        <a:xfrm>
          <a:off x="49022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79120</xdr:rowOff>
    </xdr:from>
    <xdr:ext cx="762000" cy="259045"/>
    <xdr:sp macro="" textlink="">
      <xdr:nvSpPr>
        <xdr:cNvPr id="91" name="財政力該当値テキスト"/>
        <xdr:cNvSpPr txBox="1"/>
      </xdr:nvSpPr>
      <xdr:spPr>
        <a:xfrm>
          <a:off x="5041900" y="76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11793</xdr:rowOff>
    </xdr:from>
    <xdr:to>
      <xdr:col>19</xdr:col>
      <xdr:colOff>184150</xdr:colOff>
      <xdr:row>45</xdr:row>
      <xdr:rowOff>113393</xdr:rowOff>
    </xdr:to>
    <xdr:sp macro="" textlink="">
      <xdr:nvSpPr>
        <xdr:cNvPr id="92" name="楕円 91"/>
        <xdr:cNvSpPr/>
      </xdr:nvSpPr>
      <xdr:spPr>
        <a:xfrm>
          <a:off x="4064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98170</xdr:rowOff>
    </xdr:from>
    <xdr:ext cx="736600" cy="259045"/>
    <xdr:sp macro="" textlink="">
      <xdr:nvSpPr>
        <xdr:cNvPr id="93" name="テキスト ボックス 92"/>
        <xdr:cNvSpPr txBox="1"/>
      </xdr:nvSpPr>
      <xdr:spPr>
        <a:xfrm>
          <a:off x="3733800" y="781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29028</xdr:rowOff>
    </xdr:from>
    <xdr:to>
      <xdr:col>15</xdr:col>
      <xdr:colOff>133350</xdr:colOff>
      <xdr:row>45</xdr:row>
      <xdr:rowOff>130628</xdr:rowOff>
    </xdr:to>
    <xdr:sp macro="" textlink="">
      <xdr:nvSpPr>
        <xdr:cNvPr id="94" name="楕円 93"/>
        <xdr:cNvSpPr/>
      </xdr:nvSpPr>
      <xdr:spPr>
        <a:xfrm>
          <a:off x="3175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115405</xdr:rowOff>
    </xdr:from>
    <xdr:ext cx="762000" cy="259045"/>
    <xdr:sp macro="" textlink="">
      <xdr:nvSpPr>
        <xdr:cNvPr id="95" name="テキスト ボックス 94"/>
        <xdr:cNvSpPr txBox="1"/>
      </xdr:nvSpPr>
      <xdr:spPr>
        <a:xfrm>
          <a:off x="2844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46265</xdr:rowOff>
    </xdr:from>
    <xdr:to>
      <xdr:col>11</xdr:col>
      <xdr:colOff>82550</xdr:colOff>
      <xdr:row>45</xdr:row>
      <xdr:rowOff>147865</xdr:rowOff>
    </xdr:to>
    <xdr:sp macro="" textlink="">
      <xdr:nvSpPr>
        <xdr:cNvPr id="96" name="楕円 95"/>
        <xdr:cNvSpPr/>
      </xdr:nvSpPr>
      <xdr:spPr>
        <a:xfrm>
          <a:off x="2286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132642</xdr:rowOff>
    </xdr:from>
    <xdr:ext cx="762000" cy="259045"/>
    <xdr:sp macro="" textlink="">
      <xdr:nvSpPr>
        <xdr:cNvPr id="97" name="テキスト ボックス 96"/>
        <xdr:cNvSpPr txBox="1"/>
      </xdr:nvSpPr>
      <xdr:spPr>
        <a:xfrm>
          <a:off x="1955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46265</xdr:rowOff>
    </xdr:from>
    <xdr:to>
      <xdr:col>7</xdr:col>
      <xdr:colOff>31750</xdr:colOff>
      <xdr:row>45</xdr:row>
      <xdr:rowOff>147865</xdr:rowOff>
    </xdr:to>
    <xdr:sp macro="" textlink="">
      <xdr:nvSpPr>
        <xdr:cNvPr id="98" name="楕円 97"/>
        <xdr:cNvSpPr/>
      </xdr:nvSpPr>
      <xdr:spPr>
        <a:xfrm>
          <a:off x="1397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132642</xdr:rowOff>
    </xdr:from>
    <xdr:ext cx="762000" cy="259045"/>
    <xdr:sp macro="" textlink="">
      <xdr:nvSpPr>
        <xdr:cNvPr id="99" name="テキスト ボックス 98"/>
        <xdr:cNvSpPr txBox="1"/>
      </xdr:nvSpPr>
      <xdr:spPr>
        <a:xfrm>
          <a:off x="1066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令和２年度の経常収支比率は、借入の抑制や平成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年度から据置を設けたことによる公債費で前年度比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百万円の減、会計年度任用職員への移行により人件費で前年度比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507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百万円の増や冬季の大雪により維持補修費で前年度比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669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百万円の増があったこと等により経常経費充当一般財源は前年度比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103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百万円の増となったものの、経常一般財源総額等では令和元年度の幼児教育無償化にかかる地方特例交付金が前年度比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127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百万円の減、地方消費税交付金で前年度比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710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百万円の増等により全体で前年度比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709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百万円となったことから、経常収支比率が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ポイント改善した。</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前年度よりも比率が改善したものの、類似団体と比較しても依然として高い数値であることから、さらなる経費の節減に努めるとともに、今後も旧土地開発公社所有宅地等の売却を進め、第三セクター等改革推進債の早期繰上償還を行っていく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66</xdr:row>
      <xdr:rowOff>82550</xdr:rowOff>
    </xdr:to>
    <xdr:cxnSp macro="">
      <xdr:nvCxnSpPr>
        <xdr:cNvPr id="129" name="直線コネクタ 128"/>
        <xdr:cNvCxnSpPr/>
      </xdr:nvCxnSpPr>
      <xdr:spPr>
        <a:xfrm flipV="1">
          <a:off x="4953000" y="1003892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2"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3" name="直線コネクタ 132"/>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64</xdr:row>
      <xdr:rowOff>63500</xdr:rowOff>
    </xdr:to>
    <xdr:cxnSp macro="">
      <xdr:nvCxnSpPr>
        <xdr:cNvPr id="134" name="直線コネクタ 133"/>
        <xdr:cNvCxnSpPr/>
      </xdr:nvCxnSpPr>
      <xdr:spPr>
        <a:xfrm flipV="1">
          <a:off x="4114800" y="1090760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133367</xdr:rowOff>
    </xdr:from>
    <xdr:ext cx="762000" cy="259045"/>
    <xdr:sp macro="" textlink="">
      <xdr:nvSpPr>
        <xdr:cNvPr id="135" name="財政構造の弾力性平均値テキスト"/>
        <xdr:cNvSpPr txBox="1"/>
      </xdr:nvSpPr>
      <xdr:spPr>
        <a:xfrm>
          <a:off x="5041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6" name="フローチャート: 判断 135"/>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64</xdr:row>
      <xdr:rowOff>63500</xdr:rowOff>
    </xdr:to>
    <xdr:cxnSp macro="">
      <xdr:nvCxnSpPr>
        <xdr:cNvPr id="137" name="直線コネクタ 136"/>
        <xdr:cNvCxnSpPr/>
      </xdr:nvCxnSpPr>
      <xdr:spPr>
        <a:xfrm>
          <a:off x="3225800" y="109558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157056</xdr:rowOff>
    </xdr:from>
    <xdr:to>
      <xdr:col>19</xdr:col>
      <xdr:colOff>184150</xdr:colOff>
      <xdr:row>62</xdr:row>
      <xdr:rowOff>87206</xdr:rowOff>
    </xdr:to>
    <xdr:sp macro="" textlink="">
      <xdr:nvSpPr>
        <xdr:cNvPr id="138" name="フローチャート: 判断 137"/>
        <xdr:cNvSpPr/>
      </xdr:nvSpPr>
      <xdr:spPr>
        <a:xfrm>
          <a:off x="4064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39" name="テキスト ボックス 138"/>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154517</xdr:rowOff>
    </xdr:to>
    <xdr:cxnSp macro="">
      <xdr:nvCxnSpPr>
        <xdr:cNvPr id="140" name="直線コネクタ 139"/>
        <xdr:cNvCxnSpPr/>
      </xdr:nvCxnSpPr>
      <xdr:spPr>
        <a:xfrm>
          <a:off x="2336800" y="1079500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20320</xdr:rowOff>
    </xdr:from>
    <xdr:to>
      <xdr:col>15</xdr:col>
      <xdr:colOff>133350</xdr:colOff>
      <xdr:row>61</xdr:row>
      <xdr:rowOff>121920</xdr:rowOff>
    </xdr:to>
    <xdr:sp macro="" textlink="">
      <xdr:nvSpPr>
        <xdr:cNvPr id="141" name="フローチャート: 判断 140"/>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42" name="テキスト ボックス 141"/>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165100</xdr:rowOff>
    </xdr:to>
    <xdr:cxnSp macro="">
      <xdr:nvCxnSpPr>
        <xdr:cNvPr id="143" name="直線コネクタ 142"/>
        <xdr:cNvCxnSpPr/>
      </xdr:nvCxnSpPr>
      <xdr:spPr>
        <a:xfrm>
          <a:off x="1447800" y="1061000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119380</xdr:rowOff>
    </xdr:from>
    <xdr:to>
      <xdr:col>11</xdr:col>
      <xdr:colOff>82550</xdr:colOff>
      <xdr:row>61</xdr:row>
      <xdr:rowOff>49530</xdr:rowOff>
    </xdr:to>
    <xdr:sp macro="" textlink="">
      <xdr:nvSpPr>
        <xdr:cNvPr id="144" name="フローチャート: 判断 143"/>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45" name="テキスト ボックス 144"/>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6" name="フローチャート: 判断 145"/>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47" name="テキスト ボックス 146"/>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3" name="楕円 152"/>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4" name="財政構造の弾力性該当値テキスト"/>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5" name="楕円 154"/>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6" name="テキスト ボックス 155"/>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7" name="楕円 156"/>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8" name="テキスト ボックス 157"/>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9" name="楕円 158"/>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60" name="テキスト ボックス 159"/>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61" name="楕円 160"/>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15681</xdr:rowOff>
    </xdr:from>
    <xdr:ext cx="762000" cy="259045"/>
    <xdr:sp macro="" textlink="">
      <xdr:nvSpPr>
        <xdr:cNvPr id="162" name="テキスト ボックス 161"/>
        <xdr:cNvSpPr txBox="1"/>
      </xdr:nvSpPr>
      <xdr:spPr>
        <a:xfrm>
          <a:off x="1066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令和２年度の人件費は、市町村合併以来継続している一般職の退職者数に対する一定割合以下での採用（平成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年度以降：３分の１）、労務職の退職者不補充による職員削減の効果により、合併直後の平成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年度と比較して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274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人減で、人口</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人当たりの職員数では類似団体より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0.71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人少なくなっており、人件費の一般財源については平成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年度と比較して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1,886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百万円の減となっているが、会計年度任用職員への移行により全体としては前年度比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763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百万円の増となった。一方で物件費は奥州ふるさと応援寄附事業が前年度比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398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百万円の増などがあるものの、会計年度任用職員への移行による臨時職員賃金及び共済費で前年度比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920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百万円の減などにより、全体として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423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百万円の減となったものの、人件費との合算では前年度比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340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百万円となったことに加え、人口減少の影響もあり類似団体平均・全国平均を上回っている。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財政計画においては、経常経費である物件費の削減による効果額を一定程度見込んでいることから、計画とかい離しないよう着実に財政健全化に取り組む必要がある。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155662</xdr:rowOff>
    </xdr:from>
    <xdr:to>
      <xdr:col>23</xdr:col>
      <xdr:colOff>133350</xdr:colOff>
      <xdr:row>89</xdr:row>
      <xdr:rowOff>37878</xdr:rowOff>
    </xdr:to>
    <xdr:cxnSp macro="">
      <xdr:nvCxnSpPr>
        <xdr:cNvPr id="194" name="直線コネクタ 193"/>
        <xdr:cNvCxnSpPr/>
      </xdr:nvCxnSpPr>
      <xdr:spPr>
        <a:xfrm flipV="1">
          <a:off x="4953000" y="13700212"/>
          <a:ext cx="0" cy="159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9955</xdr:rowOff>
    </xdr:from>
    <xdr:ext cx="762000" cy="259045"/>
    <xdr:sp macro="" textlink="">
      <xdr:nvSpPr>
        <xdr:cNvPr id="195" name="人件費・物件費等の状況最小値テキスト"/>
        <xdr:cNvSpPr txBox="1"/>
      </xdr:nvSpPr>
      <xdr:spPr>
        <a:xfrm>
          <a:off x="5041900" y="1526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37878</xdr:rowOff>
    </xdr:from>
    <xdr:to>
      <xdr:col>24</xdr:col>
      <xdr:colOff>12700</xdr:colOff>
      <xdr:row>89</xdr:row>
      <xdr:rowOff>37878</xdr:rowOff>
    </xdr:to>
    <xdr:cxnSp macro="">
      <xdr:nvCxnSpPr>
        <xdr:cNvPr id="196" name="直線コネクタ 195"/>
        <xdr:cNvCxnSpPr/>
      </xdr:nvCxnSpPr>
      <xdr:spPr>
        <a:xfrm>
          <a:off x="4864100" y="1529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70589</xdr:rowOff>
    </xdr:from>
    <xdr:ext cx="762000" cy="259045"/>
    <xdr:sp macro="" textlink="">
      <xdr:nvSpPr>
        <xdr:cNvPr id="197" name="人件費・物件費等の状況最大値テキスト"/>
        <xdr:cNvSpPr txBox="1"/>
      </xdr:nvSpPr>
      <xdr:spPr>
        <a:xfrm>
          <a:off x="5041900" y="1344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155662</xdr:rowOff>
    </xdr:from>
    <xdr:to>
      <xdr:col>24</xdr:col>
      <xdr:colOff>12700</xdr:colOff>
      <xdr:row>79</xdr:row>
      <xdr:rowOff>155662</xdr:rowOff>
    </xdr:to>
    <xdr:cxnSp macro="">
      <xdr:nvCxnSpPr>
        <xdr:cNvPr id="198" name="直線コネクタ 197"/>
        <xdr:cNvCxnSpPr/>
      </xdr:nvCxnSpPr>
      <xdr:spPr>
        <a:xfrm>
          <a:off x="4864100" y="137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101912</xdr:rowOff>
    </xdr:from>
    <xdr:to>
      <xdr:col>23</xdr:col>
      <xdr:colOff>133350</xdr:colOff>
      <xdr:row>85</xdr:row>
      <xdr:rowOff>44729</xdr:rowOff>
    </xdr:to>
    <xdr:cxnSp macro="">
      <xdr:nvCxnSpPr>
        <xdr:cNvPr id="199" name="直線コネクタ 198"/>
        <xdr:cNvCxnSpPr/>
      </xdr:nvCxnSpPr>
      <xdr:spPr>
        <a:xfrm>
          <a:off x="4114800" y="14332262"/>
          <a:ext cx="838200" cy="28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16046</xdr:rowOff>
    </xdr:from>
    <xdr:ext cx="762000" cy="259045"/>
    <xdr:sp macro="" textlink="">
      <xdr:nvSpPr>
        <xdr:cNvPr id="200" name="人件費・物件費等の状況平均値テキスト"/>
        <xdr:cNvSpPr txBox="1"/>
      </xdr:nvSpPr>
      <xdr:spPr>
        <a:xfrm>
          <a:off x="5041900" y="14246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170969</xdr:rowOff>
    </xdr:from>
    <xdr:to>
      <xdr:col>23</xdr:col>
      <xdr:colOff>184150</xdr:colOff>
      <xdr:row>84</xdr:row>
      <xdr:rowOff>101119</xdr:rowOff>
    </xdr:to>
    <xdr:sp macro="" textlink="">
      <xdr:nvSpPr>
        <xdr:cNvPr id="201" name="フローチャート: 判断 200"/>
        <xdr:cNvSpPr/>
      </xdr:nvSpPr>
      <xdr:spPr>
        <a:xfrm>
          <a:off x="49022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43828</xdr:rowOff>
    </xdr:from>
    <xdr:to>
      <xdr:col>19</xdr:col>
      <xdr:colOff>133350</xdr:colOff>
      <xdr:row>83</xdr:row>
      <xdr:rowOff>101912</xdr:rowOff>
    </xdr:to>
    <xdr:cxnSp macro="">
      <xdr:nvCxnSpPr>
        <xdr:cNvPr id="202" name="直線コネクタ 201"/>
        <xdr:cNvCxnSpPr/>
      </xdr:nvCxnSpPr>
      <xdr:spPr>
        <a:xfrm>
          <a:off x="3225800" y="14274178"/>
          <a:ext cx="889000" cy="5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120647</xdr:rowOff>
    </xdr:from>
    <xdr:to>
      <xdr:col>19</xdr:col>
      <xdr:colOff>184150</xdr:colOff>
      <xdr:row>83</xdr:row>
      <xdr:rowOff>50797</xdr:rowOff>
    </xdr:to>
    <xdr:sp macro="" textlink="">
      <xdr:nvSpPr>
        <xdr:cNvPr id="203" name="フローチャート: 判断 202"/>
        <xdr:cNvSpPr/>
      </xdr:nvSpPr>
      <xdr:spPr>
        <a:xfrm>
          <a:off x="4064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60974</xdr:rowOff>
    </xdr:from>
    <xdr:ext cx="736600" cy="259045"/>
    <xdr:sp macro="" textlink="">
      <xdr:nvSpPr>
        <xdr:cNvPr id="204" name="テキスト ボックス 203"/>
        <xdr:cNvSpPr txBox="1"/>
      </xdr:nvSpPr>
      <xdr:spPr>
        <a:xfrm>
          <a:off x="3733800" y="13948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25231</xdr:rowOff>
    </xdr:from>
    <xdr:to>
      <xdr:col>15</xdr:col>
      <xdr:colOff>82550</xdr:colOff>
      <xdr:row>83</xdr:row>
      <xdr:rowOff>43828</xdr:rowOff>
    </xdr:to>
    <xdr:cxnSp macro="">
      <xdr:nvCxnSpPr>
        <xdr:cNvPr id="205" name="直線コネクタ 204"/>
        <xdr:cNvCxnSpPr/>
      </xdr:nvCxnSpPr>
      <xdr:spPr>
        <a:xfrm>
          <a:off x="2336800" y="14255581"/>
          <a:ext cx="889000"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51033</xdr:rowOff>
    </xdr:from>
    <xdr:to>
      <xdr:col>15</xdr:col>
      <xdr:colOff>133350</xdr:colOff>
      <xdr:row>82</xdr:row>
      <xdr:rowOff>152633</xdr:rowOff>
    </xdr:to>
    <xdr:sp macro="" textlink="">
      <xdr:nvSpPr>
        <xdr:cNvPr id="206" name="フローチャート: 判断 205"/>
        <xdr:cNvSpPr/>
      </xdr:nvSpPr>
      <xdr:spPr>
        <a:xfrm>
          <a:off x="3175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162810</xdr:rowOff>
    </xdr:from>
    <xdr:ext cx="762000" cy="259045"/>
    <xdr:sp macro="" textlink="">
      <xdr:nvSpPr>
        <xdr:cNvPr id="207" name="テキスト ボックス 206"/>
        <xdr:cNvSpPr txBox="1"/>
      </xdr:nvSpPr>
      <xdr:spPr>
        <a:xfrm>
          <a:off x="2844800" y="138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131942</xdr:rowOff>
    </xdr:from>
    <xdr:to>
      <xdr:col>11</xdr:col>
      <xdr:colOff>31750</xdr:colOff>
      <xdr:row>83</xdr:row>
      <xdr:rowOff>25231</xdr:rowOff>
    </xdr:to>
    <xdr:cxnSp macro="">
      <xdr:nvCxnSpPr>
        <xdr:cNvPr id="208" name="直線コネクタ 207"/>
        <xdr:cNvCxnSpPr/>
      </xdr:nvCxnSpPr>
      <xdr:spPr>
        <a:xfrm>
          <a:off x="1447800" y="14190842"/>
          <a:ext cx="889000" cy="6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30367</xdr:rowOff>
    </xdr:from>
    <xdr:to>
      <xdr:col>11</xdr:col>
      <xdr:colOff>82550</xdr:colOff>
      <xdr:row>82</xdr:row>
      <xdr:rowOff>131967</xdr:rowOff>
    </xdr:to>
    <xdr:sp macro="" textlink="">
      <xdr:nvSpPr>
        <xdr:cNvPr id="209" name="フローチャート: 判断 208"/>
        <xdr:cNvSpPr/>
      </xdr:nvSpPr>
      <xdr:spPr>
        <a:xfrm>
          <a:off x="2286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142144</xdr:rowOff>
    </xdr:from>
    <xdr:ext cx="762000" cy="259045"/>
    <xdr:sp macro="" textlink="">
      <xdr:nvSpPr>
        <xdr:cNvPr id="210" name="テキスト ボックス 209"/>
        <xdr:cNvSpPr txBox="1"/>
      </xdr:nvSpPr>
      <xdr:spPr>
        <a:xfrm>
          <a:off x="1955800" y="1385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151902</xdr:rowOff>
    </xdr:from>
    <xdr:to>
      <xdr:col>7</xdr:col>
      <xdr:colOff>31750</xdr:colOff>
      <xdr:row>82</xdr:row>
      <xdr:rowOff>82052</xdr:rowOff>
    </xdr:to>
    <xdr:sp macro="" textlink="">
      <xdr:nvSpPr>
        <xdr:cNvPr id="211" name="フローチャート: 判断 210"/>
        <xdr:cNvSpPr/>
      </xdr:nvSpPr>
      <xdr:spPr>
        <a:xfrm>
          <a:off x="1397000" y="140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92229</xdr:rowOff>
    </xdr:from>
    <xdr:ext cx="762000" cy="259045"/>
    <xdr:sp macro="" textlink="">
      <xdr:nvSpPr>
        <xdr:cNvPr id="212" name="テキスト ボックス 211"/>
        <xdr:cNvSpPr txBox="1"/>
      </xdr:nvSpPr>
      <xdr:spPr>
        <a:xfrm>
          <a:off x="1066800" y="1380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165379</xdr:rowOff>
    </xdr:from>
    <xdr:to>
      <xdr:col>23</xdr:col>
      <xdr:colOff>184150</xdr:colOff>
      <xdr:row>85</xdr:row>
      <xdr:rowOff>95529</xdr:rowOff>
    </xdr:to>
    <xdr:sp macro="" textlink="">
      <xdr:nvSpPr>
        <xdr:cNvPr id="218" name="楕円 217"/>
        <xdr:cNvSpPr/>
      </xdr:nvSpPr>
      <xdr:spPr>
        <a:xfrm>
          <a:off x="4902200" y="1456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137456</xdr:rowOff>
    </xdr:from>
    <xdr:ext cx="762000" cy="259045"/>
    <xdr:sp macro="" textlink="">
      <xdr:nvSpPr>
        <xdr:cNvPr id="219" name="人件費・物件費等の状況該当値テキスト"/>
        <xdr:cNvSpPr txBox="1"/>
      </xdr:nvSpPr>
      <xdr:spPr>
        <a:xfrm>
          <a:off x="5041900" y="1453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51112</xdr:rowOff>
    </xdr:from>
    <xdr:to>
      <xdr:col>19</xdr:col>
      <xdr:colOff>184150</xdr:colOff>
      <xdr:row>83</xdr:row>
      <xdr:rowOff>152712</xdr:rowOff>
    </xdr:to>
    <xdr:sp macro="" textlink="">
      <xdr:nvSpPr>
        <xdr:cNvPr id="220" name="楕円 219"/>
        <xdr:cNvSpPr/>
      </xdr:nvSpPr>
      <xdr:spPr>
        <a:xfrm>
          <a:off x="4064000" y="142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137489</xdr:rowOff>
    </xdr:from>
    <xdr:ext cx="736600" cy="259045"/>
    <xdr:sp macro="" textlink="">
      <xdr:nvSpPr>
        <xdr:cNvPr id="221" name="テキスト ボックス 220"/>
        <xdr:cNvSpPr txBox="1"/>
      </xdr:nvSpPr>
      <xdr:spPr>
        <a:xfrm>
          <a:off x="3733800" y="143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164478</xdr:rowOff>
    </xdr:from>
    <xdr:to>
      <xdr:col>15</xdr:col>
      <xdr:colOff>133350</xdr:colOff>
      <xdr:row>83</xdr:row>
      <xdr:rowOff>94628</xdr:rowOff>
    </xdr:to>
    <xdr:sp macro="" textlink="">
      <xdr:nvSpPr>
        <xdr:cNvPr id="222" name="楕円 221"/>
        <xdr:cNvSpPr/>
      </xdr:nvSpPr>
      <xdr:spPr>
        <a:xfrm>
          <a:off x="3175000" y="1422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79405</xdr:rowOff>
    </xdr:from>
    <xdr:ext cx="762000" cy="259045"/>
    <xdr:sp macro="" textlink="">
      <xdr:nvSpPr>
        <xdr:cNvPr id="223" name="テキスト ボックス 222"/>
        <xdr:cNvSpPr txBox="1"/>
      </xdr:nvSpPr>
      <xdr:spPr>
        <a:xfrm>
          <a:off x="2844800" y="14309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145881</xdr:rowOff>
    </xdr:from>
    <xdr:to>
      <xdr:col>11</xdr:col>
      <xdr:colOff>82550</xdr:colOff>
      <xdr:row>83</xdr:row>
      <xdr:rowOff>76031</xdr:rowOff>
    </xdr:to>
    <xdr:sp macro="" textlink="">
      <xdr:nvSpPr>
        <xdr:cNvPr id="224" name="楕円 223"/>
        <xdr:cNvSpPr/>
      </xdr:nvSpPr>
      <xdr:spPr>
        <a:xfrm>
          <a:off x="2286000" y="1420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60808</xdr:rowOff>
    </xdr:from>
    <xdr:ext cx="762000" cy="259045"/>
    <xdr:sp macro="" textlink="">
      <xdr:nvSpPr>
        <xdr:cNvPr id="225" name="テキスト ボックス 224"/>
        <xdr:cNvSpPr txBox="1"/>
      </xdr:nvSpPr>
      <xdr:spPr>
        <a:xfrm>
          <a:off x="1955800" y="14291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81142</xdr:rowOff>
    </xdr:from>
    <xdr:to>
      <xdr:col>7</xdr:col>
      <xdr:colOff>31750</xdr:colOff>
      <xdr:row>83</xdr:row>
      <xdr:rowOff>11292</xdr:rowOff>
    </xdr:to>
    <xdr:sp macro="" textlink="">
      <xdr:nvSpPr>
        <xdr:cNvPr id="226" name="楕円 225"/>
        <xdr:cNvSpPr/>
      </xdr:nvSpPr>
      <xdr:spPr>
        <a:xfrm>
          <a:off x="1397000" y="1414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167519</xdr:rowOff>
    </xdr:from>
    <xdr:ext cx="762000" cy="259045"/>
    <xdr:sp macro="" textlink="">
      <xdr:nvSpPr>
        <xdr:cNvPr id="227" name="テキスト ボックス 226"/>
        <xdr:cNvSpPr txBox="1"/>
      </xdr:nvSpPr>
      <xdr:spPr>
        <a:xfrm>
          <a:off x="1066800" y="1422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年度までは類似団体でも低い水準であったが、類似団体の区分見直しにより、平成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年度以降はほぼ同程度となっている。全国平均と比較しても低い数値で推移してきたが、これは、平成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年度に策定した財政計画の中で、長期的な財政の健全化を図る必要があることから、行財政改革の一環として、平成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年１月から平成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年３月までの４年３か月の間において平均給与を平均</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％減とする独自の給与削減措置に取り組み約</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億円の人件費を削減した。 </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ここ数年間は給与制度の大幅な見直しを実施していなかったため、ほぼ横ばいで推移している。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高校卒業であっても職務遂行能力が高い職員を管理職に登用していることや、上級採用を実施していないことなどがラスパイレス指数の差となっているが、定年延長制度の導入を見据えながら、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80434</xdr:rowOff>
    </xdr:to>
    <xdr:cxnSp macro="">
      <xdr:nvCxnSpPr>
        <xdr:cNvPr id="256" name="直線コネクタ 255"/>
        <xdr:cNvCxnSpPr/>
      </xdr:nvCxnSpPr>
      <xdr:spPr>
        <a:xfrm flipV="1">
          <a:off x="17018000" y="13881100"/>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7"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8" name="直線コネクタ 257"/>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85</xdr:row>
      <xdr:rowOff>152400</xdr:rowOff>
    </xdr:to>
    <xdr:cxnSp macro="">
      <xdr:nvCxnSpPr>
        <xdr:cNvPr id="261" name="直線コネクタ 260"/>
        <xdr:cNvCxnSpPr/>
      </xdr:nvCxnSpPr>
      <xdr:spPr>
        <a:xfrm flipV="1">
          <a:off x="16179800" y="1470554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62"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3" name="フローチャート: 判断 262"/>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21166</xdr:rowOff>
    </xdr:to>
    <xdr:cxnSp macro="">
      <xdr:nvCxnSpPr>
        <xdr:cNvPr id="264" name="直線コネクタ 263"/>
        <xdr:cNvCxnSpPr/>
      </xdr:nvCxnSpPr>
      <xdr:spPr>
        <a:xfrm flipV="1">
          <a:off x="15290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6" name="テキスト ボックス 265"/>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21166</xdr:rowOff>
    </xdr:to>
    <xdr:cxnSp macro="">
      <xdr:nvCxnSpPr>
        <xdr:cNvPr id="267" name="直線コネクタ 266"/>
        <xdr:cNvCxnSpPr/>
      </xdr:nvCxnSpPr>
      <xdr:spPr>
        <a:xfrm>
          <a:off x="14401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86</xdr:row>
      <xdr:rowOff>21166</xdr:rowOff>
    </xdr:to>
    <xdr:cxnSp macro="">
      <xdr:nvCxnSpPr>
        <xdr:cNvPr id="270" name="直線コネクタ 269"/>
        <xdr:cNvCxnSpPr/>
      </xdr:nvCxnSpPr>
      <xdr:spPr>
        <a:xfrm>
          <a:off x="13512800" y="147457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3" name="フローチャート: 判断 272"/>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4" name="テキスト ボックス 273"/>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80" name="楕円 279"/>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81" name="給与水準   （国との比較）該当値テキスト"/>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3" name="テキスト ボックス 282"/>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4" name="楕円 283"/>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5" name="テキスト ボックス 28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6" name="楕円 285"/>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7" name="テキスト ボックス 286"/>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88" name="楕円 287"/>
        <xdr:cNvSpPr/>
      </xdr:nvSpPr>
      <xdr:spPr>
        <a:xfrm>
          <a:off x="13462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89" name="テキスト ボックス 288"/>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市町村合併以降、一般職の退職者数に対する採用の抑制、労務職の退職者不補充による職員削減を実施したことにより、全国平均・類似団体比較においてもそれを大幅に下回る職員数となっているが、人口減少のペースが職員削減効果を上回り、類似団体は横ばい傾向のなか、人口当たりの職員数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人の微増となった。　　</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当市においては、事務事業の見直しや組織再編等によりサービス低下を防ぎつつ、業務効率化を進めるほか、急激な採用抑制をしてきたことから、年齢構成においてもバランスの取れた定員管理も進めていく必要が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111034</xdr:rowOff>
    </xdr:to>
    <xdr:cxnSp macro="">
      <xdr:nvCxnSpPr>
        <xdr:cNvPr id="321" name="直線コネクタ 320"/>
        <xdr:cNvCxnSpPr/>
      </xdr:nvCxnSpPr>
      <xdr:spPr>
        <a:xfrm flipV="1">
          <a:off x="17018000" y="9895296"/>
          <a:ext cx="0" cy="1702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83111</xdr:rowOff>
    </xdr:from>
    <xdr:ext cx="762000" cy="259045"/>
    <xdr:sp macro="" textlink="">
      <xdr:nvSpPr>
        <xdr:cNvPr id="322" name="定員管理の状況最小値テキスト"/>
        <xdr:cNvSpPr txBox="1"/>
      </xdr:nvSpPr>
      <xdr:spPr>
        <a:xfrm>
          <a:off x="17106900" y="11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111034</xdr:rowOff>
    </xdr:from>
    <xdr:to>
      <xdr:col>81</xdr:col>
      <xdr:colOff>133350</xdr:colOff>
      <xdr:row>67</xdr:row>
      <xdr:rowOff>111034</xdr:rowOff>
    </xdr:to>
    <xdr:cxnSp macro="">
      <xdr:nvCxnSpPr>
        <xdr:cNvPr id="323" name="直線コネクタ 322"/>
        <xdr:cNvCxnSpPr/>
      </xdr:nvCxnSpPr>
      <xdr:spPr>
        <a:xfrm>
          <a:off x="16929100" y="115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4"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5" name="直線コネクタ 324"/>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139156</xdr:rowOff>
    </xdr:from>
    <xdr:to>
      <xdr:col>81</xdr:col>
      <xdr:colOff>44450</xdr:colOff>
      <xdr:row>60</xdr:row>
      <xdr:rowOff>156391</xdr:rowOff>
    </xdr:to>
    <xdr:cxnSp macro="">
      <xdr:nvCxnSpPr>
        <xdr:cNvPr id="326" name="直線コネクタ 325"/>
        <xdr:cNvCxnSpPr/>
      </xdr:nvCxnSpPr>
      <xdr:spPr>
        <a:xfrm>
          <a:off x="16179800" y="1042615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150965</xdr:rowOff>
    </xdr:from>
    <xdr:ext cx="762000" cy="259045"/>
    <xdr:sp macro="" textlink="">
      <xdr:nvSpPr>
        <xdr:cNvPr id="327" name="定員管理の状況平均値テキスト"/>
        <xdr:cNvSpPr txBox="1"/>
      </xdr:nvSpPr>
      <xdr:spPr>
        <a:xfrm>
          <a:off x="17106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28" name="フローチャート: 判断 327"/>
        <xdr:cNvSpPr/>
      </xdr:nvSpPr>
      <xdr:spPr>
        <a:xfrm>
          <a:off x="16967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97790</xdr:rowOff>
    </xdr:from>
    <xdr:to>
      <xdr:col>77</xdr:col>
      <xdr:colOff>44450</xdr:colOff>
      <xdr:row>60</xdr:row>
      <xdr:rowOff>139156</xdr:rowOff>
    </xdr:to>
    <xdr:cxnSp macro="">
      <xdr:nvCxnSpPr>
        <xdr:cNvPr id="329" name="直線コネクタ 328"/>
        <xdr:cNvCxnSpPr/>
      </xdr:nvCxnSpPr>
      <xdr:spPr>
        <a:xfrm>
          <a:off x="15290800" y="1038479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10885</xdr:rowOff>
    </xdr:from>
    <xdr:to>
      <xdr:col>77</xdr:col>
      <xdr:colOff>95250</xdr:colOff>
      <xdr:row>62</xdr:row>
      <xdr:rowOff>112485</xdr:rowOff>
    </xdr:to>
    <xdr:sp macro="" textlink="">
      <xdr:nvSpPr>
        <xdr:cNvPr id="330" name="フローチャート: 判断 329"/>
        <xdr:cNvSpPr/>
      </xdr:nvSpPr>
      <xdr:spPr>
        <a:xfrm>
          <a:off x="16129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97262</xdr:rowOff>
    </xdr:from>
    <xdr:ext cx="736600" cy="259045"/>
    <xdr:sp macro="" textlink="">
      <xdr:nvSpPr>
        <xdr:cNvPr id="331" name="テキスト ボックス 330"/>
        <xdr:cNvSpPr txBox="1"/>
      </xdr:nvSpPr>
      <xdr:spPr>
        <a:xfrm>
          <a:off x="15798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77107</xdr:rowOff>
    </xdr:from>
    <xdr:to>
      <xdr:col>72</xdr:col>
      <xdr:colOff>203200</xdr:colOff>
      <xdr:row>60</xdr:row>
      <xdr:rowOff>97790</xdr:rowOff>
    </xdr:to>
    <xdr:cxnSp macro="">
      <xdr:nvCxnSpPr>
        <xdr:cNvPr id="332" name="直線コネクタ 331"/>
        <xdr:cNvCxnSpPr/>
      </xdr:nvCxnSpPr>
      <xdr:spPr>
        <a:xfrm>
          <a:off x="14401800" y="1036410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168547</xdr:rowOff>
    </xdr:from>
    <xdr:to>
      <xdr:col>73</xdr:col>
      <xdr:colOff>44450</xdr:colOff>
      <xdr:row>62</xdr:row>
      <xdr:rowOff>98697</xdr:rowOff>
    </xdr:to>
    <xdr:sp macro="" textlink="">
      <xdr:nvSpPr>
        <xdr:cNvPr id="333" name="フローチャート: 判断 332"/>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83474</xdr:rowOff>
    </xdr:from>
    <xdr:ext cx="762000" cy="259045"/>
    <xdr:sp macro="" textlink="">
      <xdr:nvSpPr>
        <xdr:cNvPr id="334" name="テキスト ボックス 333"/>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77107</xdr:rowOff>
    </xdr:from>
    <xdr:to>
      <xdr:col>68</xdr:col>
      <xdr:colOff>152400</xdr:colOff>
      <xdr:row>60</xdr:row>
      <xdr:rowOff>77107</xdr:rowOff>
    </xdr:to>
    <xdr:cxnSp macro="">
      <xdr:nvCxnSpPr>
        <xdr:cNvPr id="335" name="直線コネクタ 334"/>
        <xdr:cNvCxnSpPr/>
      </xdr:nvCxnSpPr>
      <xdr:spPr>
        <a:xfrm>
          <a:off x="13512800" y="10364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144417</xdr:rowOff>
    </xdr:from>
    <xdr:to>
      <xdr:col>68</xdr:col>
      <xdr:colOff>203200</xdr:colOff>
      <xdr:row>62</xdr:row>
      <xdr:rowOff>74567</xdr:rowOff>
    </xdr:to>
    <xdr:sp macro="" textlink="">
      <xdr:nvSpPr>
        <xdr:cNvPr id="336" name="フローチャート: 判断 335"/>
        <xdr:cNvSpPr/>
      </xdr:nvSpPr>
      <xdr:spPr>
        <a:xfrm>
          <a:off x="14351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59344</xdr:rowOff>
    </xdr:from>
    <xdr:ext cx="762000" cy="259045"/>
    <xdr:sp macro="" textlink="">
      <xdr:nvSpPr>
        <xdr:cNvPr id="337" name="テキスト ボックス 336"/>
        <xdr:cNvSpPr txBox="1"/>
      </xdr:nvSpPr>
      <xdr:spPr>
        <a:xfrm>
          <a:off x="14020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38" name="フローチャート: 判断 337"/>
        <xdr:cNvSpPr/>
      </xdr:nvSpPr>
      <xdr:spPr>
        <a:xfrm>
          <a:off x="13462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49003</xdr:rowOff>
    </xdr:from>
    <xdr:ext cx="762000" cy="259045"/>
    <xdr:sp macro="" textlink="">
      <xdr:nvSpPr>
        <xdr:cNvPr id="339" name="テキスト ボックス 338"/>
        <xdr:cNvSpPr txBox="1"/>
      </xdr:nvSpPr>
      <xdr:spPr>
        <a:xfrm>
          <a:off x="13131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105591</xdr:rowOff>
    </xdr:from>
    <xdr:to>
      <xdr:col>81</xdr:col>
      <xdr:colOff>95250</xdr:colOff>
      <xdr:row>61</xdr:row>
      <xdr:rowOff>35741</xdr:rowOff>
    </xdr:to>
    <xdr:sp macro="" textlink="">
      <xdr:nvSpPr>
        <xdr:cNvPr id="345" name="楕円 344"/>
        <xdr:cNvSpPr/>
      </xdr:nvSpPr>
      <xdr:spPr>
        <a:xfrm>
          <a:off x="16967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122118</xdr:rowOff>
    </xdr:from>
    <xdr:ext cx="762000" cy="259045"/>
    <xdr:sp macro="" textlink="">
      <xdr:nvSpPr>
        <xdr:cNvPr id="346" name="定員管理の状況該当値テキスト"/>
        <xdr:cNvSpPr txBox="1"/>
      </xdr:nvSpPr>
      <xdr:spPr>
        <a:xfrm>
          <a:off x="17106900" y="1023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88356</xdr:rowOff>
    </xdr:from>
    <xdr:to>
      <xdr:col>77</xdr:col>
      <xdr:colOff>95250</xdr:colOff>
      <xdr:row>61</xdr:row>
      <xdr:rowOff>18506</xdr:rowOff>
    </xdr:to>
    <xdr:sp macro="" textlink="">
      <xdr:nvSpPr>
        <xdr:cNvPr id="347" name="楕円 346"/>
        <xdr:cNvSpPr/>
      </xdr:nvSpPr>
      <xdr:spPr>
        <a:xfrm>
          <a:off x="16129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28683</xdr:rowOff>
    </xdr:from>
    <xdr:ext cx="736600" cy="259045"/>
    <xdr:sp macro="" textlink="">
      <xdr:nvSpPr>
        <xdr:cNvPr id="348" name="テキスト ボックス 347"/>
        <xdr:cNvSpPr txBox="1"/>
      </xdr:nvSpPr>
      <xdr:spPr>
        <a:xfrm>
          <a:off x="15798800" y="1014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46990</xdr:rowOff>
    </xdr:from>
    <xdr:to>
      <xdr:col>73</xdr:col>
      <xdr:colOff>44450</xdr:colOff>
      <xdr:row>60</xdr:row>
      <xdr:rowOff>148590</xdr:rowOff>
    </xdr:to>
    <xdr:sp macro="" textlink="">
      <xdr:nvSpPr>
        <xdr:cNvPr id="349" name="楕円 348"/>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50" name="テキスト ボックス 349"/>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26307</xdr:rowOff>
    </xdr:from>
    <xdr:to>
      <xdr:col>68</xdr:col>
      <xdr:colOff>203200</xdr:colOff>
      <xdr:row>60</xdr:row>
      <xdr:rowOff>127907</xdr:rowOff>
    </xdr:to>
    <xdr:sp macro="" textlink="">
      <xdr:nvSpPr>
        <xdr:cNvPr id="351" name="楕円 350"/>
        <xdr:cNvSpPr/>
      </xdr:nvSpPr>
      <xdr:spPr>
        <a:xfrm>
          <a:off x="14351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138084</xdr:rowOff>
    </xdr:from>
    <xdr:ext cx="762000" cy="259045"/>
    <xdr:sp macro="" textlink="">
      <xdr:nvSpPr>
        <xdr:cNvPr id="352" name="テキスト ボックス 351"/>
        <xdr:cNvSpPr txBox="1"/>
      </xdr:nvSpPr>
      <xdr:spPr>
        <a:xfrm>
          <a:off x="14020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26307</xdr:rowOff>
    </xdr:from>
    <xdr:to>
      <xdr:col>64</xdr:col>
      <xdr:colOff>152400</xdr:colOff>
      <xdr:row>60</xdr:row>
      <xdr:rowOff>127907</xdr:rowOff>
    </xdr:to>
    <xdr:sp macro="" textlink="">
      <xdr:nvSpPr>
        <xdr:cNvPr id="353" name="楕円 352"/>
        <xdr:cNvSpPr/>
      </xdr:nvSpPr>
      <xdr:spPr>
        <a:xfrm>
          <a:off x="13462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138084</xdr:rowOff>
    </xdr:from>
    <xdr:ext cx="762000" cy="259045"/>
    <xdr:sp macro="" textlink="">
      <xdr:nvSpPr>
        <xdr:cNvPr id="354" name="テキスト ボックス 353"/>
        <xdr:cNvSpPr txBox="1"/>
      </xdr:nvSpPr>
      <xdr:spPr>
        <a:xfrm>
          <a:off x="13131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令和２年度の実質公債費比率は、前年度比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ポイント改善したものの、依然として類似団体の中では最も高い比率となっている。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単年度の比率は前年度から横ばいだが、３か年平均の算定から外れた平成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年度実質公債比率（単年度）が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％と、令和２年度実質公債費比率（単年度）の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％よりも高い比率であったため、平均で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ポイントの減となったものであり、借入金の着実な返済を推進した効果が出始めている。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総合計画における普通建設事業費の上限枠の設定などにより起債借入額の抑制に努める。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111337</xdr:rowOff>
    </xdr:to>
    <xdr:cxnSp macro="">
      <xdr:nvCxnSpPr>
        <xdr:cNvPr id="383" name="直線コネクタ 382"/>
        <xdr:cNvCxnSpPr/>
      </xdr:nvCxnSpPr>
      <xdr:spPr>
        <a:xfrm flipV="1">
          <a:off x="17018000" y="6060017"/>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83414</xdr:rowOff>
    </xdr:from>
    <xdr:ext cx="762000" cy="259045"/>
    <xdr:sp macro="" textlink="">
      <xdr:nvSpPr>
        <xdr:cNvPr id="384" name="公債費負担の状況最小値テキスト"/>
        <xdr:cNvSpPr txBox="1"/>
      </xdr:nvSpPr>
      <xdr:spPr>
        <a:xfrm>
          <a:off x="17106900" y="74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111337</xdr:rowOff>
    </xdr:from>
    <xdr:to>
      <xdr:col>81</xdr:col>
      <xdr:colOff>133350</xdr:colOff>
      <xdr:row>43</xdr:row>
      <xdr:rowOff>111337</xdr:rowOff>
    </xdr:to>
    <xdr:cxnSp macro="">
      <xdr:nvCxnSpPr>
        <xdr:cNvPr id="385" name="直線コネクタ 384"/>
        <xdr:cNvCxnSpPr/>
      </xdr:nvCxnSpPr>
      <xdr:spPr>
        <a:xfrm>
          <a:off x="16929100" y="748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6"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7" name="直線コネクタ 386"/>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43</xdr:row>
      <xdr:rowOff>143510</xdr:rowOff>
    </xdr:to>
    <xdr:cxnSp macro="">
      <xdr:nvCxnSpPr>
        <xdr:cNvPr id="388" name="直線コネクタ 387"/>
        <xdr:cNvCxnSpPr/>
      </xdr:nvCxnSpPr>
      <xdr:spPr>
        <a:xfrm flipV="1">
          <a:off x="16179800" y="74836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38964</xdr:rowOff>
    </xdr:from>
    <xdr:ext cx="762000" cy="259045"/>
    <xdr:sp macro="" textlink="">
      <xdr:nvSpPr>
        <xdr:cNvPr id="389" name="公債費負担の状況平均値テキスト"/>
        <xdr:cNvSpPr txBox="1"/>
      </xdr:nvSpPr>
      <xdr:spPr>
        <a:xfrm>
          <a:off x="17106900" y="655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390" name="フローチャート: 判断 389"/>
        <xdr:cNvSpPr/>
      </xdr:nvSpPr>
      <xdr:spPr>
        <a:xfrm>
          <a:off x="169672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143510</xdr:rowOff>
    </xdr:from>
    <xdr:to>
      <xdr:col>77</xdr:col>
      <xdr:colOff>44450</xdr:colOff>
      <xdr:row>43</xdr:row>
      <xdr:rowOff>143510</xdr:rowOff>
    </xdr:to>
    <xdr:cxnSp macro="">
      <xdr:nvCxnSpPr>
        <xdr:cNvPr id="391" name="直線コネクタ 390"/>
        <xdr:cNvCxnSpPr/>
      </xdr:nvCxnSpPr>
      <xdr:spPr>
        <a:xfrm>
          <a:off x="15290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54610</xdr:rowOff>
    </xdr:from>
    <xdr:to>
      <xdr:col>77</xdr:col>
      <xdr:colOff>95250</xdr:colOff>
      <xdr:row>39</xdr:row>
      <xdr:rowOff>156210</xdr:rowOff>
    </xdr:to>
    <xdr:sp macro="" textlink="">
      <xdr:nvSpPr>
        <xdr:cNvPr id="392" name="フローチャート: 判断 391"/>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393" name="テキスト ボックス 392"/>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111337</xdr:rowOff>
    </xdr:from>
    <xdr:to>
      <xdr:col>72</xdr:col>
      <xdr:colOff>203200</xdr:colOff>
      <xdr:row>43</xdr:row>
      <xdr:rowOff>143510</xdr:rowOff>
    </xdr:to>
    <xdr:cxnSp macro="">
      <xdr:nvCxnSpPr>
        <xdr:cNvPr id="394" name="直線コネクタ 393"/>
        <xdr:cNvCxnSpPr/>
      </xdr:nvCxnSpPr>
      <xdr:spPr>
        <a:xfrm>
          <a:off x="14401800" y="74836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70696</xdr:rowOff>
    </xdr:from>
    <xdr:to>
      <xdr:col>73</xdr:col>
      <xdr:colOff>44450</xdr:colOff>
      <xdr:row>40</xdr:row>
      <xdr:rowOff>846</xdr:rowOff>
    </xdr:to>
    <xdr:sp macro="" textlink="">
      <xdr:nvSpPr>
        <xdr:cNvPr id="395" name="フローチャート: 判断 394"/>
        <xdr:cNvSpPr/>
      </xdr:nvSpPr>
      <xdr:spPr>
        <a:xfrm>
          <a:off x="15240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396" name="テキスト ボックス 395"/>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111337</xdr:rowOff>
    </xdr:to>
    <xdr:cxnSp macro="">
      <xdr:nvCxnSpPr>
        <xdr:cNvPr id="397" name="直線コネクタ 396"/>
        <xdr:cNvCxnSpPr/>
      </xdr:nvCxnSpPr>
      <xdr:spPr>
        <a:xfrm>
          <a:off x="13512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102870</xdr:rowOff>
    </xdr:from>
    <xdr:to>
      <xdr:col>68</xdr:col>
      <xdr:colOff>203200</xdr:colOff>
      <xdr:row>40</xdr:row>
      <xdr:rowOff>33020</xdr:rowOff>
    </xdr:to>
    <xdr:sp macro="" textlink="">
      <xdr:nvSpPr>
        <xdr:cNvPr id="398" name="フローチャート: 判断 397"/>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399" name="テキスト ボックス 398"/>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00" name="フローチャート: 判断 399"/>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01" name="テキスト ボックス 400"/>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407" name="楕円 406"/>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127864</xdr:rowOff>
    </xdr:from>
    <xdr:ext cx="762000" cy="259045"/>
    <xdr:sp macro="" textlink="">
      <xdr:nvSpPr>
        <xdr:cNvPr id="408" name="公債費負担の状況該当値テキスト"/>
        <xdr:cNvSpPr txBox="1"/>
      </xdr:nvSpPr>
      <xdr:spPr>
        <a:xfrm>
          <a:off x="17106900" y="732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409" name="楕円 408"/>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410" name="テキスト ボックス 409"/>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11" name="楕円 410"/>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12" name="テキスト ボックス 411"/>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13" name="楕円 412"/>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14" name="テキスト ボックス 413"/>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5" name="楕円 414"/>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6" name="テキスト ボックス 415"/>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２年度の将来負担比率は、分子において、下水道事業法適化による将来負担額の算定方法の変更に伴う大幅減、分母において、合併算定替により普通交付税は減となったものの、地方消費税交付金の増により標準財政規模は増となったことにより大幅に改善し、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38.8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ポイントの減となったが依然として類似団体の中では高い比率となっている。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今後は教育関連施設や病院の整備などに要する起債借入の増が一定程度見込まれることから、今後も事業実施の適正化を図り、財政の健全化に努める。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41453</xdr:rowOff>
    </xdr:to>
    <xdr:cxnSp macro="">
      <xdr:nvCxnSpPr>
        <xdr:cNvPr id="443" name="直線コネクタ 442"/>
        <xdr:cNvCxnSpPr/>
      </xdr:nvCxnSpPr>
      <xdr:spPr>
        <a:xfrm flipV="1">
          <a:off x="17018000" y="2451100"/>
          <a:ext cx="0" cy="153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13530</xdr:rowOff>
    </xdr:from>
    <xdr:ext cx="762000" cy="259045"/>
    <xdr:sp macro="" textlink="">
      <xdr:nvSpPr>
        <xdr:cNvPr id="444" name="将来負担の状況最小値テキスト"/>
        <xdr:cNvSpPr txBox="1"/>
      </xdr:nvSpPr>
      <xdr:spPr>
        <a:xfrm>
          <a:off x="17106900" y="39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41453</xdr:rowOff>
    </xdr:from>
    <xdr:to>
      <xdr:col>81</xdr:col>
      <xdr:colOff>133350</xdr:colOff>
      <xdr:row>23</xdr:row>
      <xdr:rowOff>41453</xdr:rowOff>
    </xdr:to>
    <xdr:cxnSp macro="">
      <xdr:nvCxnSpPr>
        <xdr:cNvPr id="445" name="直線コネクタ 444"/>
        <xdr:cNvCxnSpPr/>
      </xdr:nvCxnSpPr>
      <xdr:spPr>
        <a:xfrm>
          <a:off x="16929100" y="39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78283</xdr:rowOff>
    </xdr:from>
    <xdr:to>
      <xdr:col>81</xdr:col>
      <xdr:colOff>44450</xdr:colOff>
      <xdr:row>20</xdr:row>
      <xdr:rowOff>109881</xdr:rowOff>
    </xdr:to>
    <xdr:cxnSp macro="">
      <xdr:nvCxnSpPr>
        <xdr:cNvPr id="448" name="直線コネクタ 447"/>
        <xdr:cNvCxnSpPr/>
      </xdr:nvCxnSpPr>
      <xdr:spPr>
        <a:xfrm flipV="1">
          <a:off x="16179800" y="3164383"/>
          <a:ext cx="838200" cy="3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126306</xdr:rowOff>
    </xdr:from>
    <xdr:ext cx="762000" cy="259045"/>
    <xdr:sp macro="" textlink="">
      <xdr:nvSpPr>
        <xdr:cNvPr id="449" name="将来負担の状況平均値テキスト"/>
        <xdr:cNvSpPr txBox="1"/>
      </xdr:nvSpPr>
      <xdr:spPr>
        <a:xfrm>
          <a:off x="17106900" y="2698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109779</xdr:rowOff>
    </xdr:from>
    <xdr:to>
      <xdr:col>81</xdr:col>
      <xdr:colOff>95250</xdr:colOff>
      <xdr:row>17</xdr:row>
      <xdr:rowOff>39929</xdr:rowOff>
    </xdr:to>
    <xdr:sp macro="" textlink="">
      <xdr:nvSpPr>
        <xdr:cNvPr id="450" name="フローチャート: 判断 449"/>
        <xdr:cNvSpPr/>
      </xdr:nvSpPr>
      <xdr:spPr>
        <a:xfrm>
          <a:off x="16967200" y="285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87681</xdr:rowOff>
    </xdr:from>
    <xdr:to>
      <xdr:col>77</xdr:col>
      <xdr:colOff>44450</xdr:colOff>
      <xdr:row>20</xdr:row>
      <xdr:rowOff>109881</xdr:rowOff>
    </xdr:to>
    <xdr:cxnSp macro="">
      <xdr:nvCxnSpPr>
        <xdr:cNvPr id="451" name="直線コネクタ 450"/>
        <xdr:cNvCxnSpPr/>
      </xdr:nvCxnSpPr>
      <xdr:spPr>
        <a:xfrm>
          <a:off x="15290800" y="3516681"/>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134874</xdr:rowOff>
    </xdr:from>
    <xdr:to>
      <xdr:col>77</xdr:col>
      <xdr:colOff>95250</xdr:colOff>
      <xdr:row>17</xdr:row>
      <xdr:rowOff>65024</xdr:rowOff>
    </xdr:to>
    <xdr:sp macro="" textlink="">
      <xdr:nvSpPr>
        <xdr:cNvPr id="452" name="フローチャート: 判断 451"/>
        <xdr:cNvSpPr/>
      </xdr:nvSpPr>
      <xdr:spPr>
        <a:xfrm>
          <a:off x="16129000" y="287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75201</xdr:rowOff>
    </xdr:from>
    <xdr:ext cx="736600" cy="259045"/>
    <xdr:sp macro="" textlink="">
      <xdr:nvSpPr>
        <xdr:cNvPr id="453" name="テキスト ボックス 452"/>
        <xdr:cNvSpPr txBox="1"/>
      </xdr:nvSpPr>
      <xdr:spPr>
        <a:xfrm>
          <a:off x="15798800" y="264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87681</xdr:rowOff>
    </xdr:from>
    <xdr:to>
      <xdr:col>72</xdr:col>
      <xdr:colOff>203200</xdr:colOff>
      <xdr:row>20</xdr:row>
      <xdr:rowOff>126289</xdr:rowOff>
    </xdr:to>
    <xdr:cxnSp macro="">
      <xdr:nvCxnSpPr>
        <xdr:cNvPr id="454" name="直線コネクタ 453"/>
        <xdr:cNvCxnSpPr/>
      </xdr:nvCxnSpPr>
      <xdr:spPr>
        <a:xfrm flipV="1">
          <a:off x="14401800" y="351668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112674</xdr:rowOff>
    </xdr:from>
    <xdr:to>
      <xdr:col>73</xdr:col>
      <xdr:colOff>44450</xdr:colOff>
      <xdr:row>17</xdr:row>
      <xdr:rowOff>42824</xdr:rowOff>
    </xdr:to>
    <xdr:sp macro="" textlink="">
      <xdr:nvSpPr>
        <xdr:cNvPr id="455" name="フローチャート: 判断 454"/>
        <xdr:cNvSpPr/>
      </xdr:nvSpPr>
      <xdr:spPr>
        <a:xfrm>
          <a:off x="15240000" y="28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53001</xdr:rowOff>
    </xdr:from>
    <xdr:ext cx="762000" cy="259045"/>
    <xdr:sp macro="" textlink="">
      <xdr:nvSpPr>
        <xdr:cNvPr id="456" name="テキスト ボックス 455"/>
        <xdr:cNvSpPr txBox="1"/>
      </xdr:nvSpPr>
      <xdr:spPr>
        <a:xfrm>
          <a:off x="14909800" y="26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97333</xdr:rowOff>
    </xdr:from>
    <xdr:to>
      <xdr:col>68</xdr:col>
      <xdr:colOff>152400</xdr:colOff>
      <xdr:row>20</xdr:row>
      <xdr:rowOff>126289</xdr:rowOff>
    </xdr:to>
    <xdr:cxnSp macro="">
      <xdr:nvCxnSpPr>
        <xdr:cNvPr id="457" name="直線コネクタ 456"/>
        <xdr:cNvCxnSpPr/>
      </xdr:nvCxnSpPr>
      <xdr:spPr>
        <a:xfrm>
          <a:off x="13512800" y="352633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151282</xdr:rowOff>
    </xdr:from>
    <xdr:to>
      <xdr:col>68</xdr:col>
      <xdr:colOff>203200</xdr:colOff>
      <xdr:row>17</xdr:row>
      <xdr:rowOff>81432</xdr:rowOff>
    </xdr:to>
    <xdr:sp macro="" textlink="">
      <xdr:nvSpPr>
        <xdr:cNvPr id="458" name="フローチャート: 判断 457"/>
        <xdr:cNvSpPr/>
      </xdr:nvSpPr>
      <xdr:spPr>
        <a:xfrm>
          <a:off x="143510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91609</xdr:rowOff>
    </xdr:from>
    <xdr:ext cx="762000" cy="259045"/>
    <xdr:sp macro="" textlink="">
      <xdr:nvSpPr>
        <xdr:cNvPr id="459" name="テキスト ボックス 458"/>
        <xdr:cNvSpPr txBox="1"/>
      </xdr:nvSpPr>
      <xdr:spPr>
        <a:xfrm>
          <a:off x="14020800" y="266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169621</xdr:rowOff>
    </xdr:from>
    <xdr:to>
      <xdr:col>64</xdr:col>
      <xdr:colOff>152400</xdr:colOff>
      <xdr:row>17</xdr:row>
      <xdr:rowOff>99771</xdr:rowOff>
    </xdr:to>
    <xdr:sp macro="" textlink="">
      <xdr:nvSpPr>
        <xdr:cNvPr id="460" name="フローチャート: 判断 459"/>
        <xdr:cNvSpPr/>
      </xdr:nvSpPr>
      <xdr:spPr>
        <a:xfrm>
          <a:off x="13462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109948</xdr:rowOff>
    </xdr:from>
    <xdr:ext cx="762000" cy="259045"/>
    <xdr:sp macro="" textlink="">
      <xdr:nvSpPr>
        <xdr:cNvPr id="461" name="テキスト ボックス 460"/>
        <xdr:cNvSpPr txBox="1"/>
      </xdr:nvSpPr>
      <xdr:spPr>
        <a:xfrm>
          <a:off x="13131800" y="268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27483</xdr:rowOff>
    </xdr:from>
    <xdr:to>
      <xdr:col>81</xdr:col>
      <xdr:colOff>95250</xdr:colOff>
      <xdr:row>18</xdr:row>
      <xdr:rowOff>129083</xdr:rowOff>
    </xdr:to>
    <xdr:sp macro="" textlink="">
      <xdr:nvSpPr>
        <xdr:cNvPr id="467" name="楕円 466"/>
        <xdr:cNvSpPr/>
      </xdr:nvSpPr>
      <xdr:spPr>
        <a:xfrm>
          <a:off x="16967200" y="31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171010</xdr:rowOff>
    </xdr:from>
    <xdr:ext cx="762000" cy="259045"/>
    <xdr:sp macro="" textlink="">
      <xdr:nvSpPr>
        <xdr:cNvPr id="468" name="将来負担の状況該当値テキスト"/>
        <xdr:cNvSpPr txBox="1"/>
      </xdr:nvSpPr>
      <xdr:spPr>
        <a:xfrm>
          <a:off x="17106900" y="308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59081</xdr:rowOff>
    </xdr:from>
    <xdr:to>
      <xdr:col>77</xdr:col>
      <xdr:colOff>95250</xdr:colOff>
      <xdr:row>20</xdr:row>
      <xdr:rowOff>160681</xdr:rowOff>
    </xdr:to>
    <xdr:sp macro="" textlink="">
      <xdr:nvSpPr>
        <xdr:cNvPr id="469" name="楕円 468"/>
        <xdr:cNvSpPr/>
      </xdr:nvSpPr>
      <xdr:spPr>
        <a:xfrm>
          <a:off x="16129000" y="34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145458</xdr:rowOff>
    </xdr:from>
    <xdr:ext cx="736600" cy="259045"/>
    <xdr:sp macro="" textlink="">
      <xdr:nvSpPr>
        <xdr:cNvPr id="470" name="テキスト ボックス 469"/>
        <xdr:cNvSpPr txBox="1"/>
      </xdr:nvSpPr>
      <xdr:spPr>
        <a:xfrm>
          <a:off x="15798800" y="3574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36881</xdr:rowOff>
    </xdr:from>
    <xdr:to>
      <xdr:col>73</xdr:col>
      <xdr:colOff>44450</xdr:colOff>
      <xdr:row>20</xdr:row>
      <xdr:rowOff>138481</xdr:rowOff>
    </xdr:to>
    <xdr:sp macro="" textlink="">
      <xdr:nvSpPr>
        <xdr:cNvPr id="471" name="楕円 470"/>
        <xdr:cNvSpPr/>
      </xdr:nvSpPr>
      <xdr:spPr>
        <a:xfrm>
          <a:off x="15240000" y="346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123258</xdr:rowOff>
    </xdr:from>
    <xdr:ext cx="762000" cy="259045"/>
    <xdr:sp macro="" textlink="">
      <xdr:nvSpPr>
        <xdr:cNvPr id="472" name="テキスト ボックス 471"/>
        <xdr:cNvSpPr txBox="1"/>
      </xdr:nvSpPr>
      <xdr:spPr>
        <a:xfrm>
          <a:off x="14909800" y="355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75489</xdr:rowOff>
    </xdr:from>
    <xdr:to>
      <xdr:col>68</xdr:col>
      <xdr:colOff>203200</xdr:colOff>
      <xdr:row>21</xdr:row>
      <xdr:rowOff>5639</xdr:rowOff>
    </xdr:to>
    <xdr:sp macro="" textlink="">
      <xdr:nvSpPr>
        <xdr:cNvPr id="473" name="楕円 472"/>
        <xdr:cNvSpPr/>
      </xdr:nvSpPr>
      <xdr:spPr>
        <a:xfrm>
          <a:off x="14351000" y="35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161866</xdr:rowOff>
    </xdr:from>
    <xdr:ext cx="762000" cy="259045"/>
    <xdr:sp macro="" textlink="">
      <xdr:nvSpPr>
        <xdr:cNvPr id="474" name="テキスト ボックス 473"/>
        <xdr:cNvSpPr txBox="1"/>
      </xdr:nvSpPr>
      <xdr:spPr>
        <a:xfrm>
          <a:off x="14020800" y="359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46533</xdr:rowOff>
    </xdr:from>
    <xdr:to>
      <xdr:col>64</xdr:col>
      <xdr:colOff>152400</xdr:colOff>
      <xdr:row>20</xdr:row>
      <xdr:rowOff>148133</xdr:rowOff>
    </xdr:to>
    <xdr:sp macro="" textlink="">
      <xdr:nvSpPr>
        <xdr:cNvPr id="475" name="楕円 474"/>
        <xdr:cNvSpPr/>
      </xdr:nvSpPr>
      <xdr:spPr>
        <a:xfrm>
          <a:off x="13462000" y="34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132910</xdr:rowOff>
    </xdr:from>
    <xdr:ext cx="762000" cy="259045"/>
    <xdr:sp macro="" textlink="">
      <xdr:nvSpPr>
        <xdr:cNvPr id="476" name="テキスト ボックス 475"/>
        <xdr:cNvSpPr txBox="1"/>
      </xdr:nvSpPr>
      <xdr:spPr>
        <a:xfrm>
          <a:off x="13131800" y="356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114,644
114,009
993.30
74,064,959
72,801,745
649,548
34,469,365
64,457,074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令和２年度の人件費は、経常一般財源が前年度比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百万円増となり全体では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ポイント増となっているが、全国平均・類似団体比較においても低位となっている。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合併以来継続してきた一般職の退職者数の５分の１（平成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年度より３分の１）採用、労務職の退職者不補充による職員削減の効果などがあったものの、令和２年度は会計年度任用職員への移行が影響し、全体としては前年度比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763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合併後の平成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年度以降で比較すると、経常一般財源ベースで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百万円の減、職員数では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人の減となっている。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82550</xdr:rowOff>
    </xdr:from>
    <xdr:to>
      <xdr:col>24</xdr:col>
      <xdr:colOff>25400</xdr:colOff>
      <xdr:row>42</xdr:row>
      <xdr:rowOff>63500</xdr:rowOff>
    </xdr:to>
    <xdr:cxnSp macro="">
      <xdr:nvCxnSpPr>
        <xdr:cNvPr id="61" name="直線コネクタ 60"/>
        <xdr:cNvCxnSpPr/>
      </xdr:nvCxnSpPr>
      <xdr:spPr>
        <a:xfrm flipV="1">
          <a:off x="4826000" y="5740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762000" cy="259045"/>
    <xdr:sp macro="" textlink="">
      <xdr:nvSpPr>
        <xdr:cNvPr id="64"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82550</xdr:rowOff>
    </xdr:from>
    <xdr:to>
      <xdr:col>24</xdr:col>
      <xdr:colOff>114300</xdr:colOff>
      <xdr:row>33</xdr:row>
      <xdr:rowOff>82550</xdr:rowOff>
    </xdr:to>
    <xdr:cxnSp macro="">
      <xdr:nvCxnSpPr>
        <xdr:cNvPr id="65" name="直線コネクタ 64"/>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107950</xdr:rowOff>
    </xdr:from>
    <xdr:to>
      <xdr:col>24</xdr:col>
      <xdr:colOff>25400</xdr:colOff>
      <xdr:row>34</xdr:row>
      <xdr:rowOff>63500</xdr:rowOff>
    </xdr:to>
    <xdr:cxnSp macro="">
      <xdr:nvCxnSpPr>
        <xdr:cNvPr id="66" name="直線コネクタ 65"/>
        <xdr:cNvCxnSpPr/>
      </xdr:nvCxnSpPr>
      <xdr:spPr>
        <a:xfrm>
          <a:off x="3987800" y="5765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19050</xdr:rowOff>
    </xdr:from>
    <xdr:to>
      <xdr:col>19</xdr:col>
      <xdr:colOff>187325</xdr:colOff>
      <xdr:row>33</xdr:row>
      <xdr:rowOff>107950</xdr:rowOff>
    </xdr:to>
    <xdr:cxnSp macro="">
      <xdr:nvCxnSpPr>
        <xdr:cNvPr id="69" name="直線コネクタ 68"/>
        <xdr:cNvCxnSpPr/>
      </xdr:nvCxnSpPr>
      <xdr:spPr>
        <a:xfrm>
          <a:off x="3098800" y="5676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127000</xdr:rowOff>
    </xdr:from>
    <xdr:to>
      <xdr:col>15</xdr:col>
      <xdr:colOff>98425</xdr:colOff>
      <xdr:row>33</xdr:row>
      <xdr:rowOff>19050</xdr:rowOff>
    </xdr:to>
    <xdr:cxnSp macro="">
      <xdr:nvCxnSpPr>
        <xdr:cNvPr id="72" name="直線コネクタ 71"/>
        <xdr:cNvCxnSpPr/>
      </xdr:nvCxnSpPr>
      <xdr:spPr>
        <a:xfrm>
          <a:off x="2209800" y="561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158750</xdr:rowOff>
    </xdr:from>
    <xdr:to>
      <xdr:col>15</xdr:col>
      <xdr:colOff>149225</xdr:colOff>
      <xdr:row>36</xdr:row>
      <xdr:rowOff>88900</xdr:rowOff>
    </xdr:to>
    <xdr:sp macro="" textlink="">
      <xdr:nvSpPr>
        <xdr:cNvPr id="73" name="フローチャート: 判断 72"/>
        <xdr:cNvSpPr/>
      </xdr:nvSpPr>
      <xdr:spPr>
        <a:xfrm>
          <a:off x="3048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4" name="テキスト ボックス 73"/>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127000</xdr:rowOff>
    </xdr:from>
    <xdr:to>
      <xdr:col>11</xdr:col>
      <xdr:colOff>9525</xdr:colOff>
      <xdr:row>33</xdr:row>
      <xdr:rowOff>6350</xdr:rowOff>
    </xdr:to>
    <xdr:cxnSp macro="">
      <xdr:nvCxnSpPr>
        <xdr:cNvPr id="75" name="直線コネクタ 74"/>
        <xdr:cNvCxnSpPr/>
      </xdr:nvCxnSpPr>
      <xdr:spPr>
        <a:xfrm flipV="1">
          <a:off x="1320800" y="561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xdr:rowOff>
    </xdr:from>
    <xdr:to>
      <xdr:col>24</xdr:col>
      <xdr:colOff>76200</xdr:colOff>
      <xdr:row>34</xdr:row>
      <xdr:rowOff>114300</xdr:rowOff>
    </xdr:to>
    <xdr:sp macro="" textlink="">
      <xdr:nvSpPr>
        <xdr:cNvPr id="85" name="楕円 84"/>
        <xdr:cNvSpPr/>
      </xdr:nvSpPr>
      <xdr:spPr>
        <a:xfrm>
          <a:off x="47752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29227</xdr:rowOff>
    </xdr:from>
    <xdr:ext cx="762000" cy="259045"/>
    <xdr:sp macro="" textlink="">
      <xdr:nvSpPr>
        <xdr:cNvPr id="86" name="人件費該当値テキスト"/>
        <xdr:cNvSpPr txBox="1"/>
      </xdr:nvSpPr>
      <xdr:spPr>
        <a:xfrm>
          <a:off x="49149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57150</xdr:rowOff>
    </xdr:from>
    <xdr:to>
      <xdr:col>20</xdr:col>
      <xdr:colOff>38100</xdr:colOff>
      <xdr:row>33</xdr:row>
      <xdr:rowOff>158750</xdr:rowOff>
    </xdr:to>
    <xdr:sp macro="" textlink="">
      <xdr:nvSpPr>
        <xdr:cNvPr id="87" name="楕円 86"/>
        <xdr:cNvSpPr/>
      </xdr:nvSpPr>
      <xdr:spPr>
        <a:xfrm>
          <a:off x="3937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168927</xdr:rowOff>
    </xdr:from>
    <xdr:ext cx="736600" cy="259045"/>
    <xdr:sp macro="" textlink="">
      <xdr:nvSpPr>
        <xdr:cNvPr id="88" name="テキスト ボックス 87"/>
        <xdr:cNvSpPr txBox="1"/>
      </xdr:nvSpPr>
      <xdr:spPr>
        <a:xfrm>
          <a:off x="3606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139700</xdr:rowOff>
    </xdr:from>
    <xdr:to>
      <xdr:col>15</xdr:col>
      <xdr:colOff>149225</xdr:colOff>
      <xdr:row>33</xdr:row>
      <xdr:rowOff>69850</xdr:rowOff>
    </xdr:to>
    <xdr:sp macro="" textlink="">
      <xdr:nvSpPr>
        <xdr:cNvPr id="89" name="楕円 88"/>
        <xdr:cNvSpPr/>
      </xdr:nvSpPr>
      <xdr:spPr>
        <a:xfrm>
          <a:off x="3048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80027</xdr:rowOff>
    </xdr:from>
    <xdr:ext cx="762000" cy="259045"/>
    <xdr:sp macro="" textlink="">
      <xdr:nvSpPr>
        <xdr:cNvPr id="90" name="テキスト ボックス 89"/>
        <xdr:cNvSpPr txBox="1"/>
      </xdr:nvSpPr>
      <xdr:spPr>
        <a:xfrm>
          <a:off x="2717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76200</xdr:rowOff>
    </xdr:from>
    <xdr:to>
      <xdr:col>11</xdr:col>
      <xdr:colOff>60325</xdr:colOff>
      <xdr:row>33</xdr:row>
      <xdr:rowOff>6350</xdr:rowOff>
    </xdr:to>
    <xdr:sp macro="" textlink="">
      <xdr:nvSpPr>
        <xdr:cNvPr id="91" name="楕円 90"/>
        <xdr:cNvSpPr/>
      </xdr:nvSpPr>
      <xdr:spPr>
        <a:xfrm>
          <a:off x="2159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16527</xdr:rowOff>
    </xdr:from>
    <xdr:ext cx="762000" cy="259045"/>
    <xdr:sp macro="" textlink="">
      <xdr:nvSpPr>
        <xdr:cNvPr id="92" name="テキスト ボックス 91"/>
        <xdr:cNvSpPr txBox="1"/>
      </xdr:nvSpPr>
      <xdr:spPr>
        <a:xfrm>
          <a:off x="1828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127000</xdr:rowOff>
    </xdr:from>
    <xdr:to>
      <xdr:col>6</xdr:col>
      <xdr:colOff>171450</xdr:colOff>
      <xdr:row>33</xdr:row>
      <xdr:rowOff>57150</xdr:rowOff>
    </xdr:to>
    <xdr:sp macro="" textlink="">
      <xdr:nvSpPr>
        <xdr:cNvPr id="93" name="楕円 92"/>
        <xdr:cNvSpPr/>
      </xdr:nvSpPr>
      <xdr:spPr>
        <a:xfrm>
          <a:off x="1270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67327</xdr:rowOff>
    </xdr:from>
    <xdr:ext cx="762000" cy="259045"/>
    <xdr:sp macro="" textlink="">
      <xdr:nvSpPr>
        <xdr:cNvPr id="94" name="テキスト ボックス 93"/>
        <xdr:cNvSpPr txBox="1"/>
      </xdr:nvSpPr>
      <xdr:spPr>
        <a:xfrm>
          <a:off x="939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令和２年度の物件費は、経常一般財源が前年度比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百万円減となり、前年度比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全体としては、ふるさと応援寄附事業や公衆無線ＬＡＮ環境整備事業などの委託料の増があったものの、会計年度任用職員への移行による臨時職員賃金及び共済費の減などにより、前年度比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百万円の減となっている。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財政計画においては、経常経費である物件費の削減による効果額を一定程度見込んでいることから、計画とかい離しないよう着実に財政健全化に取り組む必要がある。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69850</xdr:rowOff>
    </xdr:to>
    <xdr:cxnSp macro="">
      <xdr:nvCxnSpPr>
        <xdr:cNvPr id="122" name="直線コネクタ 121"/>
        <xdr:cNvCxnSpPr/>
      </xdr:nvCxnSpPr>
      <xdr:spPr>
        <a:xfrm flipV="1">
          <a:off x="16510000" y="2165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5" name="物件費最大値テキスト"/>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6" name="直線コネクタ 125"/>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69850</xdr:rowOff>
    </xdr:to>
    <xdr:cxnSp macro="">
      <xdr:nvCxnSpPr>
        <xdr:cNvPr id="127" name="直線コネクタ 126"/>
        <xdr:cNvCxnSpPr/>
      </xdr:nvCxnSpPr>
      <xdr:spPr>
        <a:xfrm flipV="1">
          <a:off x="15671800" y="2413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67327</xdr:rowOff>
    </xdr:from>
    <xdr:ext cx="762000" cy="259045"/>
    <xdr:sp macro="" textlink="">
      <xdr:nvSpPr>
        <xdr:cNvPr id="128" name="物件費平均値テキスト"/>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9" name="フローチャート: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14</xdr:row>
      <xdr:rowOff>69850</xdr:rowOff>
    </xdr:to>
    <xdr:cxnSp macro="">
      <xdr:nvCxnSpPr>
        <xdr:cNvPr id="130" name="直線コネクタ 129"/>
        <xdr:cNvCxnSpPr/>
      </xdr:nvCxnSpPr>
      <xdr:spPr>
        <a:xfrm>
          <a:off x="14782800" y="2336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88900</xdr:rowOff>
    </xdr:from>
    <xdr:to>
      <xdr:col>73</xdr:col>
      <xdr:colOff>180975</xdr:colOff>
      <xdr:row>13</xdr:row>
      <xdr:rowOff>107950</xdr:rowOff>
    </xdr:to>
    <xdr:cxnSp macro="">
      <xdr:nvCxnSpPr>
        <xdr:cNvPr id="133" name="直線コネクタ 132"/>
        <xdr:cNvCxnSpPr/>
      </xdr:nvCxnSpPr>
      <xdr:spPr>
        <a:xfrm>
          <a:off x="13893800" y="231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152400</xdr:rowOff>
    </xdr:from>
    <xdr:to>
      <xdr:col>74</xdr:col>
      <xdr:colOff>31750</xdr:colOff>
      <xdr:row>16</xdr:row>
      <xdr:rowOff>82550</xdr:rowOff>
    </xdr:to>
    <xdr:sp macro="" textlink="">
      <xdr:nvSpPr>
        <xdr:cNvPr id="134" name="フローチャート: 判断 133"/>
        <xdr:cNvSpPr/>
      </xdr:nvSpPr>
      <xdr:spPr>
        <a:xfrm>
          <a:off x="1473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67327</xdr:rowOff>
    </xdr:from>
    <xdr:ext cx="762000" cy="259045"/>
    <xdr:sp macro="" textlink="">
      <xdr:nvSpPr>
        <xdr:cNvPr id="135" name="テキスト ボックス 134"/>
        <xdr:cNvSpPr txBox="1"/>
      </xdr:nvSpPr>
      <xdr:spPr>
        <a:xfrm>
          <a:off x="14401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88900</xdr:rowOff>
    </xdr:from>
    <xdr:to>
      <xdr:col>69</xdr:col>
      <xdr:colOff>92075</xdr:colOff>
      <xdr:row>13</xdr:row>
      <xdr:rowOff>88900</xdr:rowOff>
    </xdr:to>
    <xdr:cxnSp macro="">
      <xdr:nvCxnSpPr>
        <xdr:cNvPr id="136" name="直線コネクタ 135"/>
        <xdr:cNvCxnSpPr/>
      </xdr:nvCxnSpPr>
      <xdr:spPr>
        <a:xfrm>
          <a:off x="13004800" y="231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7" name="フローチャート: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8" name="テキスト ボックス 13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9" name="フローチャート: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40" name="テキスト ボックス 139"/>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6" name="楕円 145"/>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7" name="物件費該当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19050</xdr:rowOff>
    </xdr:from>
    <xdr:to>
      <xdr:col>78</xdr:col>
      <xdr:colOff>120650</xdr:colOff>
      <xdr:row>14</xdr:row>
      <xdr:rowOff>120650</xdr:rowOff>
    </xdr:to>
    <xdr:sp macro="" textlink="">
      <xdr:nvSpPr>
        <xdr:cNvPr id="148" name="楕円 147"/>
        <xdr:cNvSpPr/>
      </xdr:nvSpPr>
      <xdr:spPr>
        <a:xfrm>
          <a:off x="15621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130827</xdr:rowOff>
    </xdr:from>
    <xdr:ext cx="736600" cy="259045"/>
    <xdr:sp macro="" textlink="">
      <xdr:nvSpPr>
        <xdr:cNvPr id="149" name="テキスト ボックス 148"/>
        <xdr:cNvSpPr txBox="1"/>
      </xdr:nvSpPr>
      <xdr:spPr>
        <a:xfrm>
          <a:off x="15290800" y="218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57150</xdr:rowOff>
    </xdr:from>
    <xdr:to>
      <xdr:col>74</xdr:col>
      <xdr:colOff>31750</xdr:colOff>
      <xdr:row>13</xdr:row>
      <xdr:rowOff>158750</xdr:rowOff>
    </xdr:to>
    <xdr:sp macro="" textlink="">
      <xdr:nvSpPr>
        <xdr:cNvPr id="150" name="楕円 149"/>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168927</xdr:rowOff>
    </xdr:from>
    <xdr:ext cx="762000" cy="259045"/>
    <xdr:sp macro="" textlink="">
      <xdr:nvSpPr>
        <xdr:cNvPr id="151" name="テキスト ボックス 150"/>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38100</xdr:rowOff>
    </xdr:from>
    <xdr:to>
      <xdr:col>69</xdr:col>
      <xdr:colOff>142875</xdr:colOff>
      <xdr:row>13</xdr:row>
      <xdr:rowOff>139700</xdr:rowOff>
    </xdr:to>
    <xdr:sp macro="" textlink="">
      <xdr:nvSpPr>
        <xdr:cNvPr id="152" name="楕円 151"/>
        <xdr:cNvSpPr/>
      </xdr:nvSpPr>
      <xdr:spPr>
        <a:xfrm>
          <a:off x="138430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149877</xdr:rowOff>
    </xdr:from>
    <xdr:ext cx="762000" cy="259045"/>
    <xdr:sp macro="" textlink="">
      <xdr:nvSpPr>
        <xdr:cNvPr id="153" name="テキスト ボックス 152"/>
        <xdr:cNvSpPr txBox="1"/>
      </xdr:nvSpPr>
      <xdr:spPr>
        <a:xfrm>
          <a:off x="13512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38100</xdr:rowOff>
    </xdr:from>
    <xdr:to>
      <xdr:col>65</xdr:col>
      <xdr:colOff>53975</xdr:colOff>
      <xdr:row>13</xdr:row>
      <xdr:rowOff>139700</xdr:rowOff>
    </xdr:to>
    <xdr:sp macro="" textlink="">
      <xdr:nvSpPr>
        <xdr:cNvPr id="154" name="楕円 153"/>
        <xdr:cNvSpPr/>
      </xdr:nvSpPr>
      <xdr:spPr>
        <a:xfrm>
          <a:off x="129540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149877</xdr:rowOff>
    </xdr:from>
    <xdr:ext cx="762000" cy="259045"/>
    <xdr:sp macro="" textlink="">
      <xdr:nvSpPr>
        <xdr:cNvPr id="155" name="テキスト ボックス 154"/>
        <xdr:cNvSpPr txBox="1"/>
      </xdr:nvSpPr>
      <xdr:spPr>
        <a:xfrm>
          <a:off x="12623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令和２年度の扶助費は、経常一般財源が前年度比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百万円減となり、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全体としては、新型コロナウイルス感染症対応である低所得のひとり親世帯への臨時特別給付事業や子育て世帯への臨時特別給付金給付事業など経常一般財源を充当しない事業などにより前年度比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475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本市の人口は、令和元年度末と令和２年度末で比較した場合に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1,346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人減少（住民基本台帳人口）している一方、少子化対策である子ども子育て関連経費などの増により、引き続き増加が見込まれる。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27940</xdr:rowOff>
    </xdr:from>
    <xdr:to>
      <xdr:col>24</xdr:col>
      <xdr:colOff>25400</xdr:colOff>
      <xdr:row>61</xdr:row>
      <xdr:rowOff>31750</xdr:rowOff>
    </xdr:to>
    <xdr:cxnSp macro="">
      <xdr:nvCxnSpPr>
        <xdr:cNvPr id="183" name="直線コネクタ 182"/>
        <xdr:cNvCxnSpPr/>
      </xdr:nvCxnSpPr>
      <xdr:spPr>
        <a:xfrm flipV="1">
          <a:off x="4826000" y="92862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114317</xdr:rowOff>
    </xdr:from>
    <xdr:ext cx="762000" cy="259045"/>
    <xdr:sp macro="" textlink="">
      <xdr:nvSpPr>
        <xdr:cNvPr id="186" name="扶助費最大値テキスト"/>
        <xdr:cNvSpPr txBox="1"/>
      </xdr:nvSpPr>
      <xdr:spPr>
        <a:xfrm>
          <a:off x="4914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27940</xdr:rowOff>
    </xdr:from>
    <xdr:to>
      <xdr:col>24</xdr:col>
      <xdr:colOff>114300</xdr:colOff>
      <xdr:row>54</xdr:row>
      <xdr:rowOff>27940</xdr:rowOff>
    </xdr:to>
    <xdr:cxnSp macro="">
      <xdr:nvCxnSpPr>
        <xdr:cNvPr id="187" name="直線コネクタ 186"/>
        <xdr:cNvCxnSpPr/>
      </xdr:nvCxnSpPr>
      <xdr:spPr>
        <a:xfrm>
          <a:off x="4737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24130</xdr:rowOff>
    </xdr:to>
    <xdr:cxnSp macro="">
      <xdr:nvCxnSpPr>
        <xdr:cNvPr id="188" name="直線コネクタ 187"/>
        <xdr:cNvCxnSpPr/>
      </xdr:nvCxnSpPr>
      <xdr:spPr>
        <a:xfrm flipV="1">
          <a:off x="3987800" y="9385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24130</xdr:rowOff>
    </xdr:to>
    <xdr:cxnSp macro="">
      <xdr:nvCxnSpPr>
        <xdr:cNvPr id="191" name="直線コネクタ 190"/>
        <xdr:cNvCxnSpPr/>
      </xdr:nvCxnSpPr>
      <xdr:spPr>
        <a:xfrm>
          <a:off x="3098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137160</xdr:rowOff>
    </xdr:from>
    <xdr:to>
      <xdr:col>20</xdr:col>
      <xdr:colOff>38100</xdr:colOff>
      <xdr:row>57</xdr:row>
      <xdr:rowOff>67310</xdr:rowOff>
    </xdr:to>
    <xdr:sp macro="" textlink="">
      <xdr:nvSpPr>
        <xdr:cNvPr id="192" name="フローチャート: 判断 191"/>
        <xdr:cNvSpPr/>
      </xdr:nvSpPr>
      <xdr:spPr>
        <a:xfrm>
          <a:off x="3937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52087</xdr:rowOff>
    </xdr:from>
    <xdr:ext cx="736600" cy="259045"/>
    <xdr:sp macro="" textlink="">
      <xdr:nvSpPr>
        <xdr:cNvPr id="193" name="テキスト ボックス 192"/>
        <xdr:cNvSpPr txBox="1"/>
      </xdr:nvSpPr>
      <xdr:spPr>
        <a:xfrm>
          <a:off x="3606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xdr:rowOff>
    </xdr:from>
    <xdr:to>
      <xdr:col>15</xdr:col>
      <xdr:colOff>98425</xdr:colOff>
      <xdr:row>55</xdr:row>
      <xdr:rowOff>8890</xdr:rowOff>
    </xdr:to>
    <xdr:cxnSp macro="">
      <xdr:nvCxnSpPr>
        <xdr:cNvPr id="194" name="直線コネクタ 193"/>
        <xdr:cNvCxnSpPr/>
      </xdr:nvCxnSpPr>
      <xdr:spPr>
        <a:xfrm>
          <a:off x="2209800" y="9438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5" name="フローチャート: 判断 194"/>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154957</xdr:rowOff>
    </xdr:from>
    <xdr:ext cx="762000" cy="259045"/>
    <xdr:sp macro="" textlink="">
      <xdr:nvSpPr>
        <xdr:cNvPr id="196" name="テキスト ボックス 195"/>
        <xdr:cNvSpPr txBox="1"/>
      </xdr:nvSpPr>
      <xdr:spPr>
        <a:xfrm>
          <a:off x="2717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8890</xdr:rowOff>
    </xdr:to>
    <xdr:cxnSp macro="">
      <xdr:nvCxnSpPr>
        <xdr:cNvPr id="197" name="直線コネクタ 196"/>
        <xdr:cNvCxnSpPr/>
      </xdr:nvCxnSpPr>
      <xdr:spPr>
        <a:xfrm>
          <a:off x="1320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45720</xdr:rowOff>
    </xdr:from>
    <xdr:to>
      <xdr:col>11</xdr:col>
      <xdr:colOff>60325</xdr:colOff>
      <xdr:row>56</xdr:row>
      <xdr:rowOff>147320</xdr:rowOff>
    </xdr:to>
    <xdr:sp macro="" textlink="">
      <xdr:nvSpPr>
        <xdr:cNvPr id="198" name="フローチャート: 判断 197"/>
        <xdr:cNvSpPr/>
      </xdr:nvSpPr>
      <xdr:spPr>
        <a:xfrm>
          <a:off x="2159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132097</xdr:rowOff>
    </xdr:from>
    <xdr:ext cx="762000" cy="259045"/>
    <xdr:sp macro="" textlink="">
      <xdr:nvSpPr>
        <xdr:cNvPr id="199" name="テキスト ボックス 198"/>
        <xdr:cNvSpPr txBox="1"/>
      </xdr:nvSpPr>
      <xdr:spPr>
        <a:xfrm>
          <a:off x="1828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00" name="フローチャート: 判断 199"/>
        <xdr:cNvSpPr/>
      </xdr:nvSpPr>
      <xdr:spPr>
        <a:xfrm>
          <a:off x="1270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101617</xdr:rowOff>
    </xdr:from>
    <xdr:ext cx="762000" cy="259045"/>
    <xdr:sp macro="" textlink="">
      <xdr:nvSpPr>
        <xdr:cNvPr id="201" name="テキスト ボックス 200"/>
        <xdr:cNvSpPr txBox="1"/>
      </xdr:nvSpPr>
      <xdr:spPr>
        <a:xfrm>
          <a:off x="939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08"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144780</xdr:rowOff>
    </xdr:from>
    <xdr:to>
      <xdr:col>20</xdr:col>
      <xdr:colOff>38100</xdr:colOff>
      <xdr:row>55</xdr:row>
      <xdr:rowOff>74930</xdr:rowOff>
    </xdr:to>
    <xdr:sp macro="" textlink="">
      <xdr:nvSpPr>
        <xdr:cNvPr id="209" name="楕円 208"/>
        <xdr:cNvSpPr/>
      </xdr:nvSpPr>
      <xdr:spPr>
        <a:xfrm>
          <a:off x="3937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85107</xdr:rowOff>
    </xdr:from>
    <xdr:ext cx="736600" cy="259045"/>
    <xdr:sp macro="" textlink="">
      <xdr:nvSpPr>
        <xdr:cNvPr id="210" name="テキスト ボックス 209"/>
        <xdr:cNvSpPr txBox="1"/>
      </xdr:nvSpPr>
      <xdr:spPr>
        <a:xfrm>
          <a:off x="3606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11" name="楕円 210"/>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212" name="テキスト ボックス 211"/>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129540</xdr:rowOff>
    </xdr:from>
    <xdr:to>
      <xdr:col>11</xdr:col>
      <xdr:colOff>60325</xdr:colOff>
      <xdr:row>55</xdr:row>
      <xdr:rowOff>59690</xdr:rowOff>
    </xdr:to>
    <xdr:sp macro="" textlink="">
      <xdr:nvSpPr>
        <xdr:cNvPr id="213" name="楕円 212"/>
        <xdr:cNvSpPr/>
      </xdr:nvSpPr>
      <xdr:spPr>
        <a:xfrm>
          <a:off x="2159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214" name="テキスト ボックス 213"/>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5" name="楕円 214"/>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6" name="テキスト ボックス 215"/>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その他に関する経常収支比率が類似団体平均を上回っているのは、繰出金が主な要因であるが、下水道事業法適化により下水道事業特別会計繰出金で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百万円、農業集落排水事業特別会計繰出金で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百万円の減などにより、経常一般財源で前年度比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2,092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百万円の減となっており、繰出金は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ポイント大幅減、その他の全体としては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今後は、浄化槽事業を含めた下水道事業などの料金の改定や、公共施設総合管理計画個別施設計画の策定による施設の見直しなどにより繰出金や施設修繕の計画的な執行に努める。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59</xdr:row>
      <xdr:rowOff>107950</xdr:rowOff>
    </xdr:to>
    <xdr:cxnSp macro="">
      <xdr:nvCxnSpPr>
        <xdr:cNvPr id="244" name="直線コネクタ 243"/>
        <xdr:cNvCxnSpPr/>
      </xdr:nvCxnSpPr>
      <xdr:spPr>
        <a:xfrm flipV="1">
          <a:off x="16510000" y="91567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80027</xdr:rowOff>
    </xdr:from>
    <xdr:ext cx="762000" cy="259045"/>
    <xdr:sp macro="" textlink="">
      <xdr:nvSpPr>
        <xdr:cNvPr id="245" name="その他最小値テキスト"/>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107950</xdr:rowOff>
    </xdr:from>
    <xdr:to>
      <xdr:col>82</xdr:col>
      <xdr:colOff>196850</xdr:colOff>
      <xdr:row>59</xdr:row>
      <xdr:rowOff>107950</xdr:rowOff>
    </xdr:to>
    <xdr:cxnSp macro="">
      <xdr:nvCxnSpPr>
        <xdr:cNvPr id="246" name="直線コネクタ 245"/>
        <xdr:cNvCxnSpPr/>
      </xdr:nvCxnSpPr>
      <xdr:spPr>
        <a:xfrm>
          <a:off x="16421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7"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8" name="直線コネクタ 247"/>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61</xdr:row>
      <xdr:rowOff>146050</xdr:rowOff>
    </xdr:to>
    <xdr:cxnSp macro="">
      <xdr:nvCxnSpPr>
        <xdr:cNvPr id="249" name="直線コネクタ 248"/>
        <xdr:cNvCxnSpPr/>
      </xdr:nvCxnSpPr>
      <xdr:spPr>
        <a:xfrm flipV="1">
          <a:off x="15671800" y="10058400"/>
          <a:ext cx="8382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0"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133350</xdr:rowOff>
    </xdr:from>
    <xdr:to>
      <xdr:col>78</xdr:col>
      <xdr:colOff>69850</xdr:colOff>
      <xdr:row>61</xdr:row>
      <xdr:rowOff>146050</xdr:rowOff>
    </xdr:to>
    <xdr:cxnSp macro="">
      <xdr:nvCxnSpPr>
        <xdr:cNvPr id="252" name="直線コネクタ 251"/>
        <xdr:cNvCxnSpPr/>
      </xdr:nvCxnSpPr>
      <xdr:spPr>
        <a:xfrm>
          <a:off x="14782800" y="1059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3" name="フローチャート: 判断 252"/>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31750</xdr:rowOff>
    </xdr:from>
    <xdr:to>
      <xdr:col>73</xdr:col>
      <xdr:colOff>180975</xdr:colOff>
      <xdr:row>61</xdr:row>
      <xdr:rowOff>133350</xdr:rowOff>
    </xdr:to>
    <xdr:cxnSp macro="">
      <xdr:nvCxnSpPr>
        <xdr:cNvPr id="255" name="直線コネクタ 254"/>
        <xdr:cNvCxnSpPr/>
      </xdr:nvCxnSpPr>
      <xdr:spPr>
        <a:xfrm>
          <a:off x="13893800" y="10490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6" name="フローチャート: 判断 255"/>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7" name="テキスト ボックス 256"/>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61</xdr:row>
      <xdr:rowOff>31750</xdr:rowOff>
    </xdr:to>
    <xdr:cxnSp macro="">
      <xdr:nvCxnSpPr>
        <xdr:cNvPr id="258" name="直線コネクタ 257"/>
        <xdr:cNvCxnSpPr/>
      </xdr:nvCxnSpPr>
      <xdr:spPr>
        <a:xfrm>
          <a:off x="13004800" y="10337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12700</xdr:rowOff>
    </xdr:from>
    <xdr:to>
      <xdr:col>69</xdr:col>
      <xdr:colOff>142875</xdr:colOff>
      <xdr:row>58</xdr:row>
      <xdr:rowOff>114300</xdr:rowOff>
    </xdr:to>
    <xdr:sp macro="" textlink="">
      <xdr:nvSpPr>
        <xdr:cNvPr id="259" name="フローチャート: 判断 258"/>
        <xdr:cNvSpPr/>
      </xdr:nvSpPr>
      <xdr:spPr>
        <a:xfrm>
          <a:off x="138430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0" name="テキスト ボックス 259"/>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1" name="フローチャート: 判断 260"/>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2" name="テキスト ボックス 261"/>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68" name="楕円 267"/>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69" name="その他該当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95250</xdr:rowOff>
    </xdr:from>
    <xdr:to>
      <xdr:col>78</xdr:col>
      <xdr:colOff>120650</xdr:colOff>
      <xdr:row>62</xdr:row>
      <xdr:rowOff>25400</xdr:rowOff>
    </xdr:to>
    <xdr:sp macro="" textlink="">
      <xdr:nvSpPr>
        <xdr:cNvPr id="270" name="楕円 269"/>
        <xdr:cNvSpPr/>
      </xdr:nvSpPr>
      <xdr:spPr>
        <a:xfrm>
          <a:off x="15621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10177</xdr:rowOff>
    </xdr:from>
    <xdr:ext cx="736600" cy="259045"/>
    <xdr:sp macro="" textlink="">
      <xdr:nvSpPr>
        <xdr:cNvPr id="271" name="テキスト ボックス 270"/>
        <xdr:cNvSpPr txBox="1"/>
      </xdr:nvSpPr>
      <xdr:spPr>
        <a:xfrm>
          <a:off x="15290800" y="1064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82550</xdr:rowOff>
    </xdr:from>
    <xdr:to>
      <xdr:col>74</xdr:col>
      <xdr:colOff>31750</xdr:colOff>
      <xdr:row>62</xdr:row>
      <xdr:rowOff>12700</xdr:rowOff>
    </xdr:to>
    <xdr:sp macro="" textlink="">
      <xdr:nvSpPr>
        <xdr:cNvPr id="272" name="楕円 271"/>
        <xdr:cNvSpPr/>
      </xdr:nvSpPr>
      <xdr:spPr>
        <a:xfrm>
          <a:off x="14732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168927</xdr:rowOff>
    </xdr:from>
    <xdr:ext cx="762000" cy="259045"/>
    <xdr:sp macro="" textlink="">
      <xdr:nvSpPr>
        <xdr:cNvPr id="273" name="テキスト ボックス 272"/>
        <xdr:cNvSpPr txBox="1"/>
      </xdr:nvSpPr>
      <xdr:spPr>
        <a:xfrm>
          <a:off x="144018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152400</xdr:rowOff>
    </xdr:from>
    <xdr:to>
      <xdr:col>69</xdr:col>
      <xdr:colOff>142875</xdr:colOff>
      <xdr:row>61</xdr:row>
      <xdr:rowOff>82550</xdr:rowOff>
    </xdr:to>
    <xdr:sp macro="" textlink="">
      <xdr:nvSpPr>
        <xdr:cNvPr id="274" name="楕円 273"/>
        <xdr:cNvSpPr/>
      </xdr:nvSpPr>
      <xdr:spPr>
        <a:xfrm>
          <a:off x="13843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67327</xdr:rowOff>
    </xdr:from>
    <xdr:ext cx="762000" cy="259045"/>
    <xdr:sp macro="" textlink="">
      <xdr:nvSpPr>
        <xdr:cNvPr id="275" name="テキスト ボックス 274"/>
        <xdr:cNvSpPr txBox="1"/>
      </xdr:nvSpPr>
      <xdr:spPr>
        <a:xfrm>
          <a:off x="13512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6" name="楕円 275"/>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7" name="テキスト ボックス 276"/>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令和２年度の補助費等は、経常一般財源が前年度比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百万円の増となり、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ポイントの大幅増となっている。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全体としては、経常一般財源を充当しない特別定額給付金給付事業で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11,517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百万円の増のほか、下水道事業における公共下水道事業、農業集落排水事業の企業会計移行に伴う下水道事業会計負担金で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百万円の増などにより前年度比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12,954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今後、下水道事業における浄化槽事業の企業会計移行に伴う負担金の増も見込まれており、物件費同様事業の見直しに取り組む必要がある。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8890</xdr:rowOff>
    </xdr:from>
    <xdr:to>
      <xdr:col>82</xdr:col>
      <xdr:colOff>107950</xdr:colOff>
      <xdr:row>40</xdr:row>
      <xdr:rowOff>127000</xdr:rowOff>
    </xdr:to>
    <xdr:cxnSp macro="">
      <xdr:nvCxnSpPr>
        <xdr:cNvPr id="305" name="直線コネクタ 304"/>
        <xdr:cNvCxnSpPr/>
      </xdr:nvCxnSpPr>
      <xdr:spPr>
        <a:xfrm flipV="1">
          <a:off x="16510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6"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7" name="直線コネクタ 306"/>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95267</xdr:rowOff>
    </xdr:from>
    <xdr:ext cx="762000" cy="259045"/>
    <xdr:sp macro="" textlink="">
      <xdr:nvSpPr>
        <xdr:cNvPr id="308" name="補助費等最大値テキスト"/>
        <xdr:cNvSpPr txBox="1"/>
      </xdr:nvSpPr>
      <xdr:spPr>
        <a:xfrm>
          <a:off x="16598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8890</xdr:rowOff>
    </xdr:from>
    <xdr:to>
      <xdr:col>82</xdr:col>
      <xdr:colOff>196850</xdr:colOff>
      <xdr:row>33</xdr:row>
      <xdr:rowOff>8890</xdr:rowOff>
    </xdr:to>
    <xdr:cxnSp macro="">
      <xdr:nvCxnSpPr>
        <xdr:cNvPr id="309" name="直線コネクタ 308"/>
        <xdr:cNvCxnSpPr/>
      </xdr:nvCxnSpPr>
      <xdr:spPr>
        <a:xfrm>
          <a:off x="16421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85090</xdr:rowOff>
    </xdr:from>
    <xdr:to>
      <xdr:col>82</xdr:col>
      <xdr:colOff>107950</xdr:colOff>
      <xdr:row>39</xdr:row>
      <xdr:rowOff>85090</xdr:rowOff>
    </xdr:to>
    <xdr:cxnSp macro="">
      <xdr:nvCxnSpPr>
        <xdr:cNvPr id="310" name="直線コネクタ 309"/>
        <xdr:cNvCxnSpPr/>
      </xdr:nvCxnSpPr>
      <xdr:spPr>
        <a:xfrm>
          <a:off x="15671800" y="642874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1"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2" name="フローチャート: 判断 311"/>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77470</xdr:rowOff>
    </xdr:from>
    <xdr:to>
      <xdr:col>78</xdr:col>
      <xdr:colOff>69850</xdr:colOff>
      <xdr:row>37</xdr:row>
      <xdr:rowOff>85090</xdr:rowOff>
    </xdr:to>
    <xdr:cxnSp macro="">
      <xdr:nvCxnSpPr>
        <xdr:cNvPr id="313" name="直線コネクタ 312"/>
        <xdr:cNvCxnSpPr/>
      </xdr:nvCxnSpPr>
      <xdr:spPr>
        <a:xfrm>
          <a:off x="14782800" y="642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72390</xdr:rowOff>
    </xdr:from>
    <xdr:to>
      <xdr:col>78</xdr:col>
      <xdr:colOff>120650</xdr:colOff>
      <xdr:row>36</xdr:row>
      <xdr:rowOff>2540</xdr:rowOff>
    </xdr:to>
    <xdr:sp macro="" textlink="">
      <xdr:nvSpPr>
        <xdr:cNvPr id="314" name="フローチャート: 判断 313"/>
        <xdr:cNvSpPr/>
      </xdr:nvSpPr>
      <xdr:spPr>
        <a:xfrm>
          <a:off x="15621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12717</xdr:rowOff>
    </xdr:from>
    <xdr:ext cx="736600" cy="259045"/>
    <xdr:sp macro="" textlink="">
      <xdr:nvSpPr>
        <xdr:cNvPr id="315" name="テキスト ボックス 314"/>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37</xdr:row>
      <xdr:rowOff>77470</xdr:rowOff>
    </xdr:to>
    <xdr:cxnSp macro="">
      <xdr:nvCxnSpPr>
        <xdr:cNvPr id="316" name="直線コネクタ 315"/>
        <xdr:cNvCxnSpPr/>
      </xdr:nvCxnSpPr>
      <xdr:spPr>
        <a:xfrm>
          <a:off x="13893800" y="6337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26670</xdr:rowOff>
    </xdr:from>
    <xdr:to>
      <xdr:col>74</xdr:col>
      <xdr:colOff>31750</xdr:colOff>
      <xdr:row>35</xdr:row>
      <xdr:rowOff>128270</xdr:rowOff>
    </xdr:to>
    <xdr:sp macro="" textlink="">
      <xdr:nvSpPr>
        <xdr:cNvPr id="317" name="フローチャート: 判断 316"/>
        <xdr:cNvSpPr/>
      </xdr:nvSpPr>
      <xdr:spPr>
        <a:xfrm>
          <a:off x="14732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138447</xdr:rowOff>
    </xdr:from>
    <xdr:ext cx="762000" cy="259045"/>
    <xdr:sp macro="" textlink="">
      <xdr:nvSpPr>
        <xdr:cNvPr id="318" name="テキスト ボックス 317"/>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142240</xdr:rowOff>
    </xdr:from>
    <xdr:to>
      <xdr:col>69</xdr:col>
      <xdr:colOff>92075</xdr:colOff>
      <xdr:row>36</xdr:row>
      <xdr:rowOff>165100</xdr:rowOff>
    </xdr:to>
    <xdr:cxnSp macro="">
      <xdr:nvCxnSpPr>
        <xdr:cNvPr id="319" name="直線コネクタ 318"/>
        <xdr:cNvCxnSpPr/>
      </xdr:nvCxnSpPr>
      <xdr:spPr>
        <a:xfrm>
          <a:off x="13004800" y="631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34290</xdr:rowOff>
    </xdr:from>
    <xdr:to>
      <xdr:col>69</xdr:col>
      <xdr:colOff>142875</xdr:colOff>
      <xdr:row>35</xdr:row>
      <xdr:rowOff>135890</xdr:rowOff>
    </xdr:to>
    <xdr:sp macro="" textlink="">
      <xdr:nvSpPr>
        <xdr:cNvPr id="320" name="フローチャート: 判断 319"/>
        <xdr:cNvSpPr/>
      </xdr:nvSpPr>
      <xdr:spPr>
        <a:xfrm>
          <a:off x="13843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146067</xdr:rowOff>
    </xdr:from>
    <xdr:ext cx="762000" cy="259045"/>
    <xdr:sp macro="" textlink="">
      <xdr:nvSpPr>
        <xdr:cNvPr id="321" name="テキスト ボックス 320"/>
        <xdr:cNvSpPr txBox="1"/>
      </xdr:nvSpPr>
      <xdr:spPr>
        <a:xfrm>
          <a:off x="13512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22" name="フローチャート: 判断 321"/>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23" name="テキスト ボックス 322"/>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34290</xdr:rowOff>
    </xdr:from>
    <xdr:to>
      <xdr:col>82</xdr:col>
      <xdr:colOff>158750</xdr:colOff>
      <xdr:row>39</xdr:row>
      <xdr:rowOff>135890</xdr:rowOff>
    </xdr:to>
    <xdr:sp macro="" textlink="">
      <xdr:nvSpPr>
        <xdr:cNvPr id="329" name="楕円 328"/>
        <xdr:cNvSpPr/>
      </xdr:nvSpPr>
      <xdr:spPr>
        <a:xfrm>
          <a:off x="164592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6367</xdr:rowOff>
    </xdr:from>
    <xdr:ext cx="762000" cy="259045"/>
    <xdr:sp macro="" textlink="">
      <xdr:nvSpPr>
        <xdr:cNvPr id="330" name="補助費等該当値テキスト"/>
        <xdr:cNvSpPr txBox="1"/>
      </xdr:nvSpPr>
      <xdr:spPr>
        <a:xfrm>
          <a:off x="165989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34290</xdr:rowOff>
    </xdr:from>
    <xdr:to>
      <xdr:col>78</xdr:col>
      <xdr:colOff>120650</xdr:colOff>
      <xdr:row>37</xdr:row>
      <xdr:rowOff>135890</xdr:rowOff>
    </xdr:to>
    <xdr:sp macro="" textlink="">
      <xdr:nvSpPr>
        <xdr:cNvPr id="331" name="楕円 330"/>
        <xdr:cNvSpPr/>
      </xdr:nvSpPr>
      <xdr:spPr>
        <a:xfrm>
          <a:off x="15621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120667</xdr:rowOff>
    </xdr:from>
    <xdr:ext cx="736600" cy="259045"/>
    <xdr:sp macro="" textlink="">
      <xdr:nvSpPr>
        <xdr:cNvPr id="332" name="テキスト ボックス 331"/>
        <xdr:cNvSpPr txBox="1"/>
      </xdr:nvSpPr>
      <xdr:spPr>
        <a:xfrm>
          <a:off x="15290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26670</xdr:rowOff>
    </xdr:from>
    <xdr:to>
      <xdr:col>74</xdr:col>
      <xdr:colOff>31750</xdr:colOff>
      <xdr:row>37</xdr:row>
      <xdr:rowOff>128270</xdr:rowOff>
    </xdr:to>
    <xdr:sp macro="" textlink="">
      <xdr:nvSpPr>
        <xdr:cNvPr id="333" name="楕円 332"/>
        <xdr:cNvSpPr/>
      </xdr:nvSpPr>
      <xdr:spPr>
        <a:xfrm>
          <a:off x="14732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34" name="テキスト ボックス 333"/>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35" name="楕円 334"/>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36" name="テキスト ボックス 335"/>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37" name="楕円 336"/>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6367</xdr:rowOff>
    </xdr:from>
    <xdr:ext cx="762000" cy="259045"/>
    <xdr:sp macro="" textlink="">
      <xdr:nvSpPr>
        <xdr:cNvPr id="338" name="テキスト ボックス 337"/>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令和２年度の公債費は、合併前市町村で借入した道路整備事業債などが順次終了していったことやプライマリーバランスを堅持した結果により、経常一般財源で前年度比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百万円の減、</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ポイントの改善となっている。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類似団体の中では依然として下位であり、今度も財政計画に基づき新発債の抑制など健全な財政運営を図っていく必要がある。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また、旧土地開発公社所有宅地の売払を今後も進め、それを原資とした第三セクター等改革推進債の繰上償還を行っていく必要がある。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124279</xdr:rowOff>
    </xdr:to>
    <xdr:cxnSp macro="">
      <xdr:nvCxnSpPr>
        <xdr:cNvPr id="368" name="直線コネクタ 367"/>
        <xdr:cNvCxnSpPr/>
      </xdr:nvCxnSpPr>
      <xdr:spPr>
        <a:xfrm flipV="1">
          <a:off x="4826000" y="125095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69" name="公債費最小値テキスト"/>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0" name="直線コネクタ 369"/>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2" name="直線コネクタ 37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56243</xdr:rowOff>
    </xdr:from>
    <xdr:to>
      <xdr:col>24</xdr:col>
      <xdr:colOff>25400</xdr:colOff>
      <xdr:row>81</xdr:row>
      <xdr:rowOff>58964</xdr:rowOff>
    </xdr:to>
    <xdr:cxnSp macro="">
      <xdr:nvCxnSpPr>
        <xdr:cNvPr id="373" name="直線コネクタ 372"/>
        <xdr:cNvCxnSpPr/>
      </xdr:nvCxnSpPr>
      <xdr:spPr>
        <a:xfrm flipV="1">
          <a:off x="3987800" y="13772243"/>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57348</xdr:rowOff>
    </xdr:from>
    <xdr:ext cx="762000" cy="259045"/>
    <xdr:sp macro="" textlink="">
      <xdr:nvSpPr>
        <xdr:cNvPr id="374" name="公債費平均値テキスト"/>
        <xdr:cNvSpPr txBox="1"/>
      </xdr:nvSpPr>
      <xdr:spPr>
        <a:xfrm>
          <a:off x="4914900" y="13087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75" name="フローチャート: 判断 374"/>
        <xdr:cNvSpPr/>
      </xdr:nvSpPr>
      <xdr:spPr>
        <a:xfrm>
          <a:off x="4775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58964</xdr:rowOff>
    </xdr:from>
    <xdr:to>
      <xdr:col>19</xdr:col>
      <xdr:colOff>187325</xdr:colOff>
      <xdr:row>81</xdr:row>
      <xdr:rowOff>146050</xdr:rowOff>
    </xdr:to>
    <xdr:cxnSp macro="">
      <xdr:nvCxnSpPr>
        <xdr:cNvPr id="376" name="直線コネクタ 375"/>
        <xdr:cNvCxnSpPr/>
      </xdr:nvCxnSpPr>
      <xdr:spPr>
        <a:xfrm flipV="1">
          <a:off x="3098800" y="139464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77" name="フローチャート: 判断 376"/>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13806</xdr:rowOff>
    </xdr:from>
    <xdr:ext cx="736600" cy="259045"/>
    <xdr:sp macro="" textlink="">
      <xdr:nvSpPr>
        <xdr:cNvPr id="378" name="テキスト ボックス 377"/>
        <xdr:cNvSpPr txBox="1"/>
      </xdr:nvSpPr>
      <xdr:spPr>
        <a:xfrm>
          <a:off x="3606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146050</xdr:rowOff>
    </xdr:from>
    <xdr:to>
      <xdr:col>15</xdr:col>
      <xdr:colOff>98425</xdr:colOff>
      <xdr:row>82</xdr:row>
      <xdr:rowOff>29029</xdr:rowOff>
    </xdr:to>
    <xdr:cxnSp macro="">
      <xdr:nvCxnSpPr>
        <xdr:cNvPr id="379" name="直線コネクタ 378"/>
        <xdr:cNvCxnSpPr/>
      </xdr:nvCxnSpPr>
      <xdr:spPr>
        <a:xfrm flipV="1">
          <a:off x="2209800" y="14033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0" name="フローチャート: 判断 379"/>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13806</xdr:rowOff>
    </xdr:from>
    <xdr:ext cx="762000" cy="259045"/>
    <xdr:sp macro="" textlink="">
      <xdr:nvSpPr>
        <xdr:cNvPr id="381" name="テキスト ボックス 380"/>
        <xdr:cNvSpPr txBox="1"/>
      </xdr:nvSpPr>
      <xdr:spPr>
        <a:xfrm>
          <a:off x="2717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113393</xdr:rowOff>
    </xdr:from>
    <xdr:to>
      <xdr:col>11</xdr:col>
      <xdr:colOff>9525</xdr:colOff>
      <xdr:row>82</xdr:row>
      <xdr:rowOff>29029</xdr:rowOff>
    </xdr:to>
    <xdr:cxnSp macro="">
      <xdr:nvCxnSpPr>
        <xdr:cNvPr id="382" name="直線コネクタ 381"/>
        <xdr:cNvCxnSpPr/>
      </xdr:nvCxnSpPr>
      <xdr:spPr>
        <a:xfrm>
          <a:off x="1320800" y="140008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84364</xdr:rowOff>
    </xdr:from>
    <xdr:to>
      <xdr:col>11</xdr:col>
      <xdr:colOff>60325</xdr:colOff>
      <xdr:row>78</xdr:row>
      <xdr:rowOff>14514</xdr:rowOff>
    </xdr:to>
    <xdr:sp macro="" textlink="">
      <xdr:nvSpPr>
        <xdr:cNvPr id="383" name="フローチャート: 判断 382"/>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24691</xdr:rowOff>
    </xdr:from>
    <xdr:ext cx="762000" cy="259045"/>
    <xdr:sp macro="" textlink="">
      <xdr:nvSpPr>
        <xdr:cNvPr id="384" name="テキスト ボックス 383"/>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5" name="フローチャート: 判断 384"/>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6" name="テキスト ボックス 385"/>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5443</xdr:rowOff>
    </xdr:from>
    <xdr:to>
      <xdr:col>24</xdr:col>
      <xdr:colOff>76200</xdr:colOff>
      <xdr:row>80</xdr:row>
      <xdr:rowOff>107043</xdr:rowOff>
    </xdr:to>
    <xdr:sp macro="" textlink="">
      <xdr:nvSpPr>
        <xdr:cNvPr id="392" name="楕円 391"/>
        <xdr:cNvSpPr/>
      </xdr:nvSpPr>
      <xdr:spPr>
        <a:xfrm>
          <a:off x="47752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148970</xdr:rowOff>
    </xdr:from>
    <xdr:ext cx="762000" cy="259045"/>
    <xdr:sp macro="" textlink="">
      <xdr:nvSpPr>
        <xdr:cNvPr id="393" name="公債費該当値テキスト"/>
        <xdr:cNvSpPr txBox="1"/>
      </xdr:nvSpPr>
      <xdr:spPr>
        <a:xfrm>
          <a:off x="4914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8164</xdr:rowOff>
    </xdr:from>
    <xdr:to>
      <xdr:col>20</xdr:col>
      <xdr:colOff>38100</xdr:colOff>
      <xdr:row>81</xdr:row>
      <xdr:rowOff>109764</xdr:rowOff>
    </xdr:to>
    <xdr:sp macro="" textlink="">
      <xdr:nvSpPr>
        <xdr:cNvPr id="394" name="楕円 393"/>
        <xdr:cNvSpPr/>
      </xdr:nvSpPr>
      <xdr:spPr>
        <a:xfrm>
          <a:off x="3937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94541</xdr:rowOff>
    </xdr:from>
    <xdr:ext cx="736600" cy="259045"/>
    <xdr:sp macro="" textlink="">
      <xdr:nvSpPr>
        <xdr:cNvPr id="395" name="テキスト ボックス 394"/>
        <xdr:cNvSpPr txBox="1"/>
      </xdr:nvSpPr>
      <xdr:spPr>
        <a:xfrm>
          <a:off x="3606800" y="139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95250</xdr:rowOff>
    </xdr:from>
    <xdr:to>
      <xdr:col>15</xdr:col>
      <xdr:colOff>149225</xdr:colOff>
      <xdr:row>82</xdr:row>
      <xdr:rowOff>25400</xdr:rowOff>
    </xdr:to>
    <xdr:sp macro="" textlink="">
      <xdr:nvSpPr>
        <xdr:cNvPr id="396" name="楕円 395"/>
        <xdr:cNvSpPr/>
      </xdr:nvSpPr>
      <xdr:spPr>
        <a:xfrm>
          <a:off x="3048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10177</xdr:rowOff>
    </xdr:from>
    <xdr:ext cx="762000" cy="259045"/>
    <xdr:sp macro="" textlink="">
      <xdr:nvSpPr>
        <xdr:cNvPr id="397" name="テキスト ボックス 396"/>
        <xdr:cNvSpPr txBox="1"/>
      </xdr:nvSpPr>
      <xdr:spPr>
        <a:xfrm>
          <a:off x="2717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149679</xdr:rowOff>
    </xdr:from>
    <xdr:to>
      <xdr:col>11</xdr:col>
      <xdr:colOff>60325</xdr:colOff>
      <xdr:row>82</xdr:row>
      <xdr:rowOff>79829</xdr:rowOff>
    </xdr:to>
    <xdr:sp macro="" textlink="">
      <xdr:nvSpPr>
        <xdr:cNvPr id="398" name="楕円 397"/>
        <xdr:cNvSpPr/>
      </xdr:nvSpPr>
      <xdr:spPr>
        <a:xfrm>
          <a:off x="215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64606</xdr:rowOff>
    </xdr:from>
    <xdr:ext cx="762000" cy="259045"/>
    <xdr:sp macro="" textlink="">
      <xdr:nvSpPr>
        <xdr:cNvPr id="399" name="テキスト ボックス 398"/>
        <xdr:cNvSpPr txBox="1"/>
      </xdr:nvSpPr>
      <xdr:spPr>
        <a:xfrm>
          <a:off x="18288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62593</xdr:rowOff>
    </xdr:from>
    <xdr:to>
      <xdr:col>6</xdr:col>
      <xdr:colOff>171450</xdr:colOff>
      <xdr:row>81</xdr:row>
      <xdr:rowOff>164193</xdr:rowOff>
    </xdr:to>
    <xdr:sp macro="" textlink="">
      <xdr:nvSpPr>
        <xdr:cNvPr id="400" name="楕円 399"/>
        <xdr:cNvSpPr/>
      </xdr:nvSpPr>
      <xdr:spPr>
        <a:xfrm>
          <a:off x="1270000" y="13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148970</xdr:rowOff>
    </xdr:from>
    <xdr:ext cx="762000" cy="259045"/>
    <xdr:sp macro="" textlink="">
      <xdr:nvSpPr>
        <xdr:cNvPr id="401" name="テキスト ボックス 400"/>
        <xdr:cNvSpPr txBox="1"/>
      </xdr:nvSpPr>
      <xdr:spPr>
        <a:xfrm>
          <a:off x="939800" y="1403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公債費を除いた経常経費で多くを占めるのが人件費と補助費等となっている。　　　</a:t>
          </a: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人件費については、一般職の退職者数に対する採用抑制、労務職の退職者不補充に加え、平成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年度まで平均</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％の独自給与削減を実施したことから類似団体の平均を上回る抑制された数値となっている。</a:t>
          </a: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補助費等については、上下水道事業における適正な料金への改定や病院事業会計における持続可能な医療供給体制の構築など経営改善に向けた取組みを推進するとともに、行政経営改革プランの確実な履行により補助金の見直しを進め、事業の選択と集中による歳出抑制を確実に実行していく必要がある。</a:t>
          </a: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また、今後、公共施設の維持・更新に多額の経費を見込んでおり、事務事業・公の施設見直し指針に基づき、統廃合を進めていく必要がある。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81</xdr:row>
      <xdr:rowOff>30662</xdr:rowOff>
    </xdr:to>
    <xdr:cxnSp macro="">
      <xdr:nvCxnSpPr>
        <xdr:cNvPr id="431" name="直線コネクタ 430"/>
        <xdr:cNvCxnSpPr/>
      </xdr:nvCxnSpPr>
      <xdr:spPr>
        <a:xfrm flipV="1">
          <a:off x="16510000" y="1265754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2739</xdr:rowOff>
    </xdr:from>
    <xdr:ext cx="762000" cy="259045"/>
    <xdr:sp macro="" textlink="">
      <xdr:nvSpPr>
        <xdr:cNvPr id="432" name="公債費以外最小値テキスト"/>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30662</xdr:rowOff>
    </xdr:from>
    <xdr:to>
      <xdr:col>82</xdr:col>
      <xdr:colOff>196850</xdr:colOff>
      <xdr:row>81</xdr:row>
      <xdr:rowOff>30662</xdr:rowOff>
    </xdr:to>
    <xdr:cxnSp macro="">
      <xdr:nvCxnSpPr>
        <xdr:cNvPr id="433" name="直線コネクタ 432"/>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34"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35" name="直線コネクタ 434"/>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97608</xdr:rowOff>
    </xdr:from>
    <xdr:to>
      <xdr:col>82</xdr:col>
      <xdr:colOff>107950</xdr:colOff>
      <xdr:row>76</xdr:row>
      <xdr:rowOff>97608</xdr:rowOff>
    </xdr:to>
    <xdr:cxnSp macro="">
      <xdr:nvCxnSpPr>
        <xdr:cNvPr id="436" name="直線コネクタ 435"/>
        <xdr:cNvCxnSpPr/>
      </xdr:nvCxnSpPr>
      <xdr:spPr>
        <a:xfrm>
          <a:off x="15671800" y="131278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77669</xdr:rowOff>
    </xdr:from>
    <xdr:ext cx="762000" cy="259045"/>
    <xdr:sp macro="" textlink="">
      <xdr:nvSpPr>
        <xdr:cNvPr id="437" name="公債費以外平均値テキスト"/>
        <xdr:cNvSpPr txBox="1"/>
      </xdr:nvSpPr>
      <xdr:spPr>
        <a:xfrm>
          <a:off x="16598900" y="1310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38" name="フローチャート: 判断 437"/>
        <xdr:cNvSpPr/>
      </xdr:nvSpPr>
      <xdr:spPr>
        <a:xfrm>
          <a:off x="164592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151493</xdr:rowOff>
    </xdr:from>
    <xdr:to>
      <xdr:col>78</xdr:col>
      <xdr:colOff>69850</xdr:colOff>
      <xdr:row>76</xdr:row>
      <xdr:rowOff>97608</xdr:rowOff>
    </xdr:to>
    <xdr:cxnSp macro="">
      <xdr:nvCxnSpPr>
        <xdr:cNvPr id="439" name="直線コネクタ 438"/>
        <xdr:cNvCxnSpPr/>
      </xdr:nvCxnSpPr>
      <xdr:spPr>
        <a:xfrm>
          <a:off x="14782800" y="13010243"/>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118655</xdr:rowOff>
    </xdr:from>
    <xdr:to>
      <xdr:col>78</xdr:col>
      <xdr:colOff>120650</xdr:colOff>
      <xdr:row>77</xdr:row>
      <xdr:rowOff>48805</xdr:rowOff>
    </xdr:to>
    <xdr:sp macro="" textlink="">
      <xdr:nvSpPr>
        <xdr:cNvPr id="440" name="フローチャート: 判断 439"/>
        <xdr:cNvSpPr/>
      </xdr:nvSpPr>
      <xdr:spPr>
        <a:xfrm>
          <a:off x="15621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33582</xdr:rowOff>
    </xdr:from>
    <xdr:ext cx="736600" cy="259045"/>
    <xdr:sp macro="" textlink="">
      <xdr:nvSpPr>
        <xdr:cNvPr id="441" name="テキスト ボックス 440"/>
        <xdr:cNvSpPr txBox="1"/>
      </xdr:nvSpPr>
      <xdr:spPr>
        <a:xfrm>
          <a:off x="15290800" y="1323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159657</xdr:rowOff>
    </xdr:from>
    <xdr:to>
      <xdr:col>73</xdr:col>
      <xdr:colOff>180975</xdr:colOff>
      <xdr:row>75</xdr:row>
      <xdr:rowOff>151493</xdr:rowOff>
    </xdr:to>
    <xdr:cxnSp macro="">
      <xdr:nvCxnSpPr>
        <xdr:cNvPr id="442" name="直線コネクタ 441"/>
        <xdr:cNvCxnSpPr/>
      </xdr:nvCxnSpPr>
      <xdr:spPr>
        <a:xfrm>
          <a:off x="13893800" y="12846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43" name="フローチャート: 判断 442"/>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44" name="テキスト ボックス 443"/>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61685</xdr:rowOff>
    </xdr:from>
    <xdr:to>
      <xdr:col>69</xdr:col>
      <xdr:colOff>92075</xdr:colOff>
      <xdr:row>74</xdr:row>
      <xdr:rowOff>159657</xdr:rowOff>
    </xdr:to>
    <xdr:cxnSp macro="">
      <xdr:nvCxnSpPr>
        <xdr:cNvPr id="445" name="直線コネクタ 444"/>
        <xdr:cNvCxnSpPr/>
      </xdr:nvCxnSpPr>
      <xdr:spPr>
        <a:xfrm>
          <a:off x="13004800" y="12748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113756</xdr:rowOff>
    </xdr:from>
    <xdr:to>
      <xdr:col>69</xdr:col>
      <xdr:colOff>142875</xdr:colOff>
      <xdr:row>76</xdr:row>
      <xdr:rowOff>43906</xdr:rowOff>
    </xdr:to>
    <xdr:sp macro="" textlink="">
      <xdr:nvSpPr>
        <xdr:cNvPr id="446" name="フローチャート: 判断 445"/>
        <xdr:cNvSpPr/>
      </xdr:nvSpPr>
      <xdr:spPr>
        <a:xfrm>
          <a:off x="13843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28683</xdr:rowOff>
    </xdr:from>
    <xdr:ext cx="762000" cy="259045"/>
    <xdr:sp macro="" textlink="">
      <xdr:nvSpPr>
        <xdr:cNvPr id="447" name="テキスト ボックス 446"/>
        <xdr:cNvSpPr txBox="1"/>
      </xdr:nvSpPr>
      <xdr:spPr>
        <a:xfrm>
          <a:off x="13512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8" name="フローチャート: 判断 44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49" name="テキスト ボックス 448"/>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46808</xdr:rowOff>
    </xdr:from>
    <xdr:to>
      <xdr:col>82</xdr:col>
      <xdr:colOff>158750</xdr:colOff>
      <xdr:row>76</xdr:row>
      <xdr:rowOff>148408</xdr:rowOff>
    </xdr:to>
    <xdr:sp macro="" textlink="">
      <xdr:nvSpPr>
        <xdr:cNvPr id="455" name="楕円 454"/>
        <xdr:cNvSpPr/>
      </xdr:nvSpPr>
      <xdr:spPr>
        <a:xfrm>
          <a:off x="16459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63336</xdr:rowOff>
    </xdr:from>
    <xdr:ext cx="762000" cy="259045"/>
    <xdr:sp macro="" textlink="">
      <xdr:nvSpPr>
        <xdr:cNvPr id="456" name="公債費以外該当値テキスト"/>
        <xdr:cNvSpPr txBox="1"/>
      </xdr:nvSpPr>
      <xdr:spPr>
        <a:xfrm>
          <a:off x="16598900" y="129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46808</xdr:rowOff>
    </xdr:from>
    <xdr:to>
      <xdr:col>78</xdr:col>
      <xdr:colOff>120650</xdr:colOff>
      <xdr:row>76</xdr:row>
      <xdr:rowOff>148408</xdr:rowOff>
    </xdr:to>
    <xdr:sp macro="" textlink="">
      <xdr:nvSpPr>
        <xdr:cNvPr id="457" name="楕円 456"/>
        <xdr:cNvSpPr/>
      </xdr:nvSpPr>
      <xdr:spPr>
        <a:xfrm>
          <a:off x="15621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158586</xdr:rowOff>
    </xdr:from>
    <xdr:ext cx="736600" cy="259045"/>
    <xdr:sp macro="" textlink="">
      <xdr:nvSpPr>
        <xdr:cNvPr id="458" name="テキスト ボックス 457"/>
        <xdr:cNvSpPr txBox="1"/>
      </xdr:nvSpPr>
      <xdr:spPr>
        <a:xfrm>
          <a:off x="15290800" y="12845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100693</xdr:rowOff>
    </xdr:from>
    <xdr:to>
      <xdr:col>74</xdr:col>
      <xdr:colOff>31750</xdr:colOff>
      <xdr:row>76</xdr:row>
      <xdr:rowOff>30843</xdr:rowOff>
    </xdr:to>
    <xdr:sp macro="" textlink="">
      <xdr:nvSpPr>
        <xdr:cNvPr id="459" name="楕円 458"/>
        <xdr:cNvSpPr/>
      </xdr:nvSpPr>
      <xdr:spPr>
        <a:xfrm>
          <a:off x="14732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60" name="テキスト ボックス 459"/>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108857</xdr:rowOff>
    </xdr:from>
    <xdr:to>
      <xdr:col>69</xdr:col>
      <xdr:colOff>142875</xdr:colOff>
      <xdr:row>75</xdr:row>
      <xdr:rowOff>39007</xdr:rowOff>
    </xdr:to>
    <xdr:sp macro="" textlink="">
      <xdr:nvSpPr>
        <xdr:cNvPr id="461" name="楕円 460"/>
        <xdr:cNvSpPr/>
      </xdr:nvSpPr>
      <xdr:spPr>
        <a:xfrm>
          <a:off x="13843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49184</xdr:rowOff>
    </xdr:from>
    <xdr:ext cx="762000" cy="259045"/>
    <xdr:sp macro="" textlink="">
      <xdr:nvSpPr>
        <xdr:cNvPr id="462" name="テキスト ボックス 461"/>
        <xdr:cNvSpPr txBox="1"/>
      </xdr:nvSpPr>
      <xdr:spPr>
        <a:xfrm>
          <a:off x="13512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xdr:rowOff>
    </xdr:from>
    <xdr:to>
      <xdr:col>65</xdr:col>
      <xdr:colOff>53975</xdr:colOff>
      <xdr:row>74</xdr:row>
      <xdr:rowOff>112485</xdr:rowOff>
    </xdr:to>
    <xdr:sp macro="" textlink="">
      <xdr:nvSpPr>
        <xdr:cNvPr id="463" name="楕円 462"/>
        <xdr:cNvSpPr/>
      </xdr:nvSpPr>
      <xdr:spPr>
        <a:xfrm>
          <a:off x="12954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122662</xdr:rowOff>
    </xdr:from>
    <xdr:ext cx="762000" cy="259045"/>
    <xdr:sp macro="" textlink="">
      <xdr:nvSpPr>
        <xdr:cNvPr id="464" name="テキスト ボックス 463"/>
        <xdr:cNvSpPr txBox="1"/>
      </xdr:nvSpPr>
      <xdr:spPr>
        <a:xfrm>
          <a:off x="12623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111140</xdr:rowOff>
    </xdr:from>
    <xdr:to>
      <xdr:col>29</xdr:col>
      <xdr:colOff>127000</xdr:colOff>
      <xdr:row>19</xdr:row>
      <xdr:rowOff>118977</xdr:rowOff>
    </xdr:to>
    <xdr:cxnSp macro="">
      <xdr:nvCxnSpPr>
        <xdr:cNvPr id="47" name="直線コネクタ 46"/>
        <xdr:cNvCxnSpPr/>
      </xdr:nvCxnSpPr>
      <xdr:spPr bwMode="auto">
        <a:xfrm flipV="1">
          <a:off x="5651500" y="2044715"/>
          <a:ext cx="0" cy="13794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91054</xdr:rowOff>
    </xdr:from>
    <xdr:ext cx="762000" cy="259045"/>
    <xdr:sp macro="" textlink="">
      <xdr:nvSpPr>
        <xdr:cNvPr id="48" name="人口1人当たり決算額の推移最小値テキスト130"/>
        <xdr:cNvSpPr txBox="1"/>
      </xdr:nvSpPr>
      <xdr:spPr>
        <a:xfrm>
          <a:off x="5740400" y="339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118977</xdr:rowOff>
    </xdr:from>
    <xdr:to>
      <xdr:col>30</xdr:col>
      <xdr:colOff>25400</xdr:colOff>
      <xdr:row>19</xdr:row>
      <xdr:rowOff>118977</xdr:rowOff>
    </xdr:to>
    <xdr:cxnSp macro="">
      <xdr:nvCxnSpPr>
        <xdr:cNvPr id="49" name="直線コネクタ 48"/>
        <xdr:cNvCxnSpPr/>
      </xdr:nvCxnSpPr>
      <xdr:spPr bwMode="auto">
        <a:xfrm>
          <a:off x="5562600" y="34241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26067</xdr:rowOff>
    </xdr:from>
    <xdr:ext cx="762000" cy="259045"/>
    <xdr:sp macro="" textlink="">
      <xdr:nvSpPr>
        <xdr:cNvPr id="50" name="人口1人当たり決算額の推移最大値テキスト130"/>
        <xdr:cNvSpPr txBox="1"/>
      </xdr:nvSpPr>
      <xdr:spPr>
        <a:xfrm>
          <a:off x="5740400" y="1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111140</xdr:rowOff>
    </xdr:from>
    <xdr:to>
      <xdr:col>30</xdr:col>
      <xdr:colOff>25400</xdr:colOff>
      <xdr:row>11</xdr:row>
      <xdr:rowOff>111140</xdr:rowOff>
    </xdr:to>
    <xdr:cxnSp macro="">
      <xdr:nvCxnSpPr>
        <xdr:cNvPr id="51" name="直線コネクタ 50"/>
        <xdr:cNvCxnSpPr/>
      </xdr:nvCxnSpPr>
      <xdr:spPr bwMode="auto">
        <a:xfrm>
          <a:off x="5562600" y="204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50397</xdr:rowOff>
    </xdr:from>
    <xdr:to>
      <xdr:col>29</xdr:col>
      <xdr:colOff>127000</xdr:colOff>
      <xdr:row>13</xdr:row>
      <xdr:rowOff>51900</xdr:rowOff>
    </xdr:to>
    <xdr:cxnSp macro="">
      <xdr:nvCxnSpPr>
        <xdr:cNvPr id="52" name="直線コネクタ 51"/>
        <xdr:cNvCxnSpPr/>
      </xdr:nvCxnSpPr>
      <xdr:spPr bwMode="auto">
        <a:xfrm>
          <a:off x="5003800" y="2326872"/>
          <a:ext cx="647700" cy="1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54297</xdr:rowOff>
    </xdr:from>
    <xdr:ext cx="762000" cy="259045"/>
    <xdr:sp macro="" textlink="">
      <xdr:nvSpPr>
        <xdr:cNvPr id="53" name="人口1人当たり決算額の推移平均値テキスト130"/>
        <xdr:cNvSpPr txBox="1"/>
      </xdr:nvSpPr>
      <xdr:spPr>
        <a:xfrm>
          <a:off x="5740400" y="2673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82220</xdr:rowOff>
    </xdr:from>
    <xdr:to>
      <xdr:col>29</xdr:col>
      <xdr:colOff>177800</xdr:colOff>
      <xdr:row>16</xdr:row>
      <xdr:rowOff>12370</xdr:rowOff>
    </xdr:to>
    <xdr:sp macro="" textlink="">
      <xdr:nvSpPr>
        <xdr:cNvPr id="54" name="フローチャート: 判断 53"/>
        <xdr:cNvSpPr/>
      </xdr:nvSpPr>
      <xdr:spPr bwMode="auto">
        <a:xfrm>
          <a:off x="5600700" y="2701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50397</xdr:rowOff>
    </xdr:from>
    <xdr:to>
      <xdr:col>26</xdr:col>
      <xdr:colOff>50800</xdr:colOff>
      <xdr:row>13</xdr:row>
      <xdr:rowOff>120545</xdr:rowOff>
    </xdr:to>
    <xdr:cxnSp macro="">
      <xdr:nvCxnSpPr>
        <xdr:cNvPr id="55" name="直線コネクタ 54"/>
        <xdr:cNvCxnSpPr/>
      </xdr:nvCxnSpPr>
      <xdr:spPr bwMode="auto">
        <a:xfrm flipV="1">
          <a:off x="4305300" y="2326872"/>
          <a:ext cx="698500" cy="70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104688</xdr:rowOff>
    </xdr:from>
    <xdr:to>
      <xdr:col>26</xdr:col>
      <xdr:colOff>101600</xdr:colOff>
      <xdr:row>16</xdr:row>
      <xdr:rowOff>34838</xdr:rowOff>
    </xdr:to>
    <xdr:sp macro="" textlink="">
      <xdr:nvSpPr>
        <xdr:cNvPr id="56" name="フローチャート: 判断 55"/>
        <xdr:cNvSpPr/>
      </xdr:nvSpPr>
      <xdr:spPr bwMode="auto">
        <a:xfrm>
          <a:off x="49530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19615</xdr:rowOff>
    </xdr:from>
    <xdr:ext cx="736600" cy="259045"/>
    <xdr:sp macro="" textlink="">
      <xdr:nvSpPr>
        <xdr:cNvPr id="57" name="テキスト ボックス 56"/>
        <xdr:cNvSpPr txBox="1"/>
      </xdr:nvSpPr>
      <xdr:spPr>
        <a:xfrm>
          <a:off x="4622800" y="281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120545</xdr:rowOff>
    </xdr:from>
    <xdr:to>
      <xdr:col>22</xdr:col>
      <xdr:colOff>114300</xdr:colOff>
      <xdr:row>14</xdr:row>
      <xdr:rowOff>10000</xdr:rowOff>
    </xdr:to>
    <xdr:cxnSp macro="">
      <xdr:nvCxnSpPr>
        <xdr:cNvPr id="58" name="直線コネクタ 57"/>
        <xdr:cNvCxnSpPr/>
      </xdr:nvCxnSpPr>
      <xdr:spPr bwMode="auto">
        <a:xfrm flipV="1">
          <a:off x="3606800" y="2397020"/>
          <a:ext cx="698500" cy="60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156253</xdr:rowOff>
    </xdr:from>
    <xdr:to>
      <xdr:col>22</xdr:col>
      <xdr:colOff>165100</xdr:colOff>
      <xdr:row>16</xdr:row>
      <xdr:rowOff>86403</xdr:rowOff>
    </xdr:to>
    <xdr:sp macro="" textlink="">
      <xdr:nvSpPr>
        <xdr:cNvPr id="59" name="フローチャート: 判断 58"/>
        <xdr:cNvSpPr/>
      </xdr:nvSpPr>
      <xdr:spPr bwMode="auto">
        <a:xfrm>
          <a:off x="42545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71180</xdr:rowOff>
    </xdr:from>
    <xdr:ext cx="762000" cy="259045"/>
    <xdr:sp macro="" textlink="">
      <xdr:nvSpPr>
        <xdr:cNvPr id="60" name="テキスト ボックス 59"/>
        <xdr:cNvSpPr txBox="1"/>
      </xdr:nvSpPr>
      <xdr:spPr>
        <a:xfrm>
          <a:off x="3924300" y="28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10000</xdr:rowOff>
    </xdr:from>
    <xdr:to>
      <xdr:col>18</xdr:col>
      <xdr:colOff>177800</xdr:colOff>
      <xdr:row>14</xdr:row>
      <xdr:rowOff>44454</xdr:rowOff>
    </xdr:to>
    <xdr:cxnSp macro="">
      <xdr:nvCxnSpPr>
        <xdr:cNvPr id="61" name="直線コネクタ 60"/>
        <xdr:cNvCxnSpPr/>
      </xdr:nvCxnSpPr>
      <xdr:spPr bwMode="auto">
        <a:xfrm flipV="1">
          <a:off x="2908300" y="2457925"/>
          <a:ext cx="698500" cy="34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16089</xdr:rowOff>
    </xdr:from>
    <xdr:to>
      <xdr:col>19</xdr:col>
      <xdr:colOff>38100</xdr:colOff>
      <xdr:row>16</xdr:row>
      <xdr:rowOff>117689</xdr:rowOff>
    </xdr:to>
    <xdr:sp macro="" textlink="">
      <xdr:nvSpPr>
        <xdr:cNvPr id="62" name="フローチャート: 判断 61"/>
        <xdr:cNvSpPr/>
      </xdr:nvSpPr>
      <xdr:spPr bwMode="auto">
        <a:xfrm>
          <a:off x="3556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102466</xdr:rowOff>
    </xdr:from>
    <xdr:ext cx="762000" cy="259045"/>
    <xdr:sp macro="" textlink="">
      <xdr:nvSpPr>
        <xdr:cNvPr id="63" name="テキスト ボックス 62"/>
        <xdr:cNvSpPr txBox="1"/>
      </xdr:nvSpPr>
      <xdr:spPr>
        <a:xfrm>
          <a:off x="3225800" y="289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40517</xdr:rowOff>
    </xdr:from>
    <xdr:to>
      <xdr:col>15</xdr:col>
      <xdr:colOff>101600</xdr:colOff>
      <xdr:row>16</xdr:row>
      <xdr:rowOff>142117</xdr:rowOff>
    </xdr:to>
    <xdr:sp macro="" textlink="">
      <xdr:nvSpPr>
        <xdr:cNvPr id="64" name="フローチャート: 判断 63"/>
        <xdr:cNvSpPr/>
      </xdr:nvSpPr>
      <xdr:spPr bwMode="auto">
        <a:xfrm>
          <a:off x="2857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126894</xdr:rowOff>
    </xdr:from>
    <xdr:ext cx="762000" cy="259045"/>
    <xdr:sp macro="" textlink="">
      <xdr:nvSpPr>
        <xdr:cNvPr id="65" name="テキスト ボックス 64"/>
        <xdr:cNvSpPr txBox="1"/>
      </xdr:nvSpPr>
      <xdr:spPr>
        <a:xfrm>
          <a:off x="25273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1100</xdr:rowOff>
    </xdr:from>
    <xdr:to>
      <xdr:col>29</xdr:col>
      <xdr:colOff>177800</xdr:colOff>
      <xdr:row>13</xdr:row>
      <xdr:rowOff>102700</xdr:rowOff>
    </xdr:to>
    <xdr:sp macro="" textlink="">
      <xdr:nvSpPr>
        <xdr:cNvPr id="71" name="楕円 70"/>
        <xdr:cNvSpPr/>
      </xdr:nvSpPr>
      <xdr:spPr bwMode="auto">
        <a:xfrm>
          <a:off x="5600700" y="2277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17627</xdr:rowOff>
    </xdr:from>
    <xdr:ext cx="762000" cy="259045"/>
    <xdr:sp macro="" textlink="">
      <xdr:nvSpPr>
        <xdr:cNvPr id="72" name="人口1人当たり決算額の推移該当値テキスト130"/>
        <xdr:cNvSpPr txBox="1"/>
      </xdr:nvSpPr>
      <xdr:spPr>
        <a:xfrm>
          <a:off x="5740400" y="212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171047</xdr:rowOff>
    </xdr:from>
    <xdr:to>
      <xdr:col>26</xdr:col>
      <xdr:colOff>101600</xdr:colOff>
      <xdr:row>13</xdr:row>
      <xdr:rowOff>101197</xdr:rowOff>
    </xdr:to>
    <xdr:sp macro="" textlink="">
      <xdr:nvSpPr>
        <xdr:cNvPr id="73" name="楕円 72"/>
        <xdr:cNvSpPr/>
      </xdr:nvSpPr>
      <xdr:spPr bwMode="auto">
        <a:xfrm>
          <a:off x="4953000" y="2276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111374</xdr:rowOff>
    </xdr:from>
    <xdr:ext cx="736600" cy="259045"/>
    <xdr:sp macro="" textlink="">
      <xdr:nvSpPr>
        <xdr:cNvPr id="74" name="テキスト ボックス 73"/>
        <xdr:cNvSpPr txBox="1"/>
      </xdr:nvSpPr>
      <xdr:spPr>
        <a:xfrm>
          <a:off x="4622800" y="204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69745</xdr:rowOff>
    </xdr:from>
    <xdr:to>
      <xdr:col>22</xdr:col>
      <xdr:colOff>165100</xdr:colOff>
      <xdr:row>13</xdr:row>
      <xdr:rowOff>171345</xdr:rowOff>
    </xdr:to>
    <xdr:sp macro="" textlink="">
      <xdr:nvSpPr>
        <xdr:cNvPr id="75" name="楕円 74"/>
        <xdr:cNvSpPr/>
      </xdr:nvSpPr>
      <xdr:spPr bwMode="auto">
        <a:xfrm>
          <a:off x="4254500" y="234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10072</xdr:rowOff>
    </xdr:from>
    <xdr:ext cx="762000" cy="259045"/>
    <xdr:sp macro="" textlink="">
      <xdr:nvSpPr>
        <xdr:cNvPr id="76" name="テキスト ボックス 75"/>
        <xdr:cNvSpPr txBox="1"/>
      </xdr:nvSpPr>
      <xdr:spPr>
        <a:xfrm>
          <a:off x="3924300" y="211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130650</xdr:rowOff>
    </xdr:from>
    <xdr:to>
      <xdr:col>19</xdr:col>
      <xdr:colOff>38100</xdr:colOff>
      <xdr:row>14</xdr:row>
      <xdr:rowOff>60800</xdr:rowOff>
    </xdr:to>
    <xdr:sp macro="" textlink="">
      <xdr:nvSpPr>
        <xdr:cNvPr id="77" name="楕円 76"/>
        <xdr:cNvSpPr/>
      </xdr:nvSpPr>
      <xdr:spPr bwMode="auto">
        <a:xfrm>
          <a:off x="3556000" y="240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70977</xdr:rowOff>
    </xdr:from>
    <xdr:ext cx="762000" cy="259045"/>
    <xdr:sp macro="" textlink="">
      <xdr:nvSpPr>
        <xdr:cNvPr id="78" name="テキスト ボックス 77"/>
        <xdr:cNvSpPr txBox="1"/>
      </xdr:nvSpPr>
      <xdr:spPr>
        <a:xfrm>
          <a:off x="3225800" y="217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165104</xdr:rowOff>
    </xdr:from>
    <xdr:to>
      <xdr:col>15</xdr:col>
      <xdr:colOff>101600</xdr:colOff>
      <xdr:row>14</xdr:row>
      <xdr:rowOff>95254</xdr:rowOff>
    </xdr:to>
    <xdr:sp macro="" textlink="">
      <xdr:nvSpPr>
        <xdr:cNvPr id="79" name="楕円 78"/>
        <xdr:cNvSpPr/>
      </xdr:nvSpPr>
      <xdr:spPr bwMode="auto">
        <a:xfrm>
          <a:off x="2857500" y="244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105431</xdr:rowOff>
    </xdr:from>
    <xdr:ext cx="762000" cy="259045"/>
    <xdr:sp macro="" textlink="">
      <xdr:nvSpPr>
        <xdr:cNvPr id="80" name="テキスト ボックス 79"/>
        <xdr:cNvSpPr txBox="1"/>
      </xdr:nvSpPr>
      <xdr:spPr>
        <a:xfrm>
          <a:off x="2527300" y="221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98360</xdr:rowOff>
    </xdr:from>
    <xdr:to>
      <xdr:col>29</xdr:col>
      <xdr:colOff>127000</xdr:colOff>
      <xdr:row>37</xdr:row>
      <xdr:rowOff>268275</xdr:rowOff>
    </xdr:to>
    <xdr:cxnSp macro="">
      <xdr:nvCxnSpPr>
        <xdr:cNvPr id="110" name="直線コネクタ 109"/>
        <xdr:cNvCxnSpPr/>
      </xdr:nvCxnSpPr>
      <xdr:spPr bwMode="auto">
        <a:xfrm flipV="1">
          <a:off x="5651500" y="6022910"/>
          <a:ext cx="0" cy="1370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240352</xdr:rowOff>
    </xdr:from>
    <xdr:ext cx="762000" cy="259045"/>
    <xdr:sp macro="" textlink="">
      <xdr:nvSpPr>
        <xdr:cNvPr id="111" name="人口1人当たり決算額の推移最小値テキスト445"/>
        <xdr:cNvSpPr txBox="1"/>
      </xdr:nvSpPr>
      <xdr:spPr>
        <a:xfrm>
          <a:off x="5740400" y="73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268275</xdr:rowOff>
    </xdr:from>
    <xdr:to>
      <xdr:col>30</xdr:col>
      <xdr:colOff>25400</xdr:colOff>
      <xdr:row>37</xdr:row>
      <xdr:rowOff>268275</xdr:rowOff>
    </xdr:to>
    <xdr:cxnSp macro="">
      <xdr:nvCxnSpPr>
        <xdr:cNvPr id="112" name="直線コネクタ 111"/>
        <xdr:cNvCxnSpPr/>
      </xdr:nvCxnSpPr>
      <xdr:spPr bwMode="auto">
        <a:xfrm>
          <a:off x="5562600" y="7392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13287</xdr:rowOff>
    </xdr:from>
    <xdr:ext cx="762000" cy="259045"/>
    <xdr:sp macro="" textlink="">
      <xdr:nvSpPr>
        <xdr:cNvPr id="113" name="人口1人当たり決算額の推移最大値テキスト445"/>
        <xdr:cNvSpPr txBox="1"/>
      </xdr:nvSpPr>
      <xdr:spPr>
        <a:xfrm>
          <a:off x="5740400" y="57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98360</xdr:rowOff>
    </xdr:from>
    <xdr:to>
      <xdr:col>30</xdr:col>
      <xdr:colOff>25400</xdr:colOff>
      <xdr:row>33</xdr:row>
      <xdr:rowOff>98360</xdr:rowOff>
    </xdr:to>
    <xdr:cxnSp macro="">
      <xdr:nvCxnSpPr>
        <xdr:cNvPr id="114" name="直線コネクタ 113"/>
        <xdr:cNvCxnSpPr/>
      </xdr:nvCxnSpPr>
      <xdr:spPr bwMode="auto">
        <a:xfrm>
          <a:off x="5562600" y="6022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98360</xdr:rowOff>
    </xdr:from>
    <xdr:to>
      <xdr:col>29</xdr:col>
      <xdr:colOff>127000</xdr:colOff>
      <xdr:row>33</xdr:row>
      <xdr:rowOff>125040</xdr:rowOff>
    </xdr:to>
    <xdr:cxnSp macro="">
      <xdr:nvCxnSpPr>
        <xdr:cNvPr id="115" name="直線コネクタ 114"/>
        <xdr:cNvCxnSpPr/>
      </xdr:nvCxnSpPr>
      <xdr:spPr bwMode="auto">
        <a:xfrm flipV="1">
          <a:off x="5003800" y="6022910"/>
          <a:ext cx="647700" cy="26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94519</xdr:rowOff>
    </xdr:from>
    <xdr:ext cx="762000" cy="259045"/>
    <xdr:sp macro="" textlink="">
      <xdr:nvSpPr>
        <xdr:cNvPr id="116" name="人口1人当たり決算額の推移平均値テキスト445"/>
        <xdr:cNvSpPr txBox="1"/>
      </xdr:nvSpPr>
      <xdr:spPr>
        <a:xfrm>
          <a:off x="5740400" y="670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122442</xdr:rowOff>
    </xdr:from>
    <xdr:to>
      <xdr:col>29</xdr:col>
      <xdr:colOff>177800</xdr:colOff>
      <xdr:row>35</xdr:row>
      <xdr:rowOff>224042</xdr:rowOff>
    </xdr:to>
    <xdr:sp macro="" textlink="">
      <xdr:nvSpPr>
        <xdr:cNvPr id="117" name="フローチャート: 判断 116"/>
        <xdr:cNvSpPr/>
      </xdr:nvSpPr>
      <xdr:spPr bwMode="auto">
        <a:xfrm>
          <a:off x="56007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36866</xdr:rowOff>
    </xdr:from>
    <xdr:to>
      <xdr:col>26</xdr:col>
      <xdr:colOff>50800</xdr:colOff>
      <xdr:row>33</xdr:row>
      <xdr:rowOff>125040</xdr:rowOff>
    </xdr:to>
    <xdr:cxnSp macro="">
      <xdr:nvCxnSpPr>
        <xdr:cNvPr id="118" name="直線コネクタ 117"/>
        <xdr:cNvCxnSpPr/>
      </xdr:nvCxnSpPr>
      <xdr:spPr bwMode="auto">
        <a:xfrm>
          <a:off x="4305300" y="5961416"/>
          <a:ext cx="698500" cy="88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99256</xdr:rowOff>
    </xdr:from>
    <xdr:to>
      <xdr:col>26</xdr:col>
      <xdr:colOff>101600</xdr:colOff>
      <xdr:row>35</xdr:row>
      <xdr:rowOff>200856</xdr:rowOff>
    </xdr:to>
    <xdr:sp macro="" textlink="">
      <xdr:nvSpPr>
        <xdr:cNvPr id="119" name="フローチャート: 判断 118"/>
        <xdr:cNvSpPr/>
      </xdr:nvSpPr>
      <xdr:spPr bwMode="auto">
        <a:xfrm>
          <a:off x="49530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185633</xdr:rowOff>
    </xdr:from>
    <xdr:ext cx="736600" cy="259045"/>
    <xdr:sp macro="" textlink="">
      <xdr:nvSpPr>
        <xdr:cNvPr id="120" name="テキスト ボックス 119"/>
        <xdr:cNvSpPr txBox="1"/>
      </xdr:nvSpPr>
      <xdr:spPr>
        <a:xfrm>
          <a:off x="4622800" y="679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36866</xdr:rowOff>
    </xdr:from>
    <xdr:to>
      <xdr:col>22</xdr:col>
      <xdr:colOff>114300</xdr:colOff>
      <xdr:row>33</xdr:row>
      <xdr:rowOff>46075</xdr:rowOff>
    </xdr:to>
    <xdr:cxnSp macro="">
      <xdr:nvCxnSpPr>
        <xdr:cNvPr id="121" name="直線コネクタ 120"/>
        <xdr:cNvCxnSpPr/>
      </xdr:nvCxnSpPr>
      <xdr:spPr bwMode="auto">
        <a:xfrm flipV="1">
          <a:off x="3606800" y="5961416"/>
          <a:ext cx="698500" cy="9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101085</xdr:rowOff>
    </xdr:from>
    <xdr:to>
      <xdr:col>22</xdr:col>
      <xdr:colOff>165100</xdr:colOff>
      <xdr:row>35</xdr:row>
      <xdr:rowOff>202685</xdr:rowOff>
    </xdr:to>
    <xdr:sp macro="" textlink="">
      <xdr:nvSpPr>
        <xdr:cNvPr id="122" name="フローチャート: 判断 121"/>
        <xdr:cNvSpPr/>
      </xdr:nvSpPr>
      <xdr:spPr bwMode="auto">
        <a:xfrm>
          <a:off x="42545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187462</xdr:rowOff>
    </xdr:from>
    <xdr:ext cx="762000" cy="259045"/>
    <xdr:sp macro="" textlink="">
      <xdr:nvSpPr>
        <xdr:cNvPr id="123" name="テキスト ボックス 122"/>
        <xdr:cNvSpPr txBox="1"/>
      </xdr:nvSpPr>
      <xdr:spPr>
        <a:xfrm>
          <a:off x="3924300" y="67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46075</xdr:rowOff>
    </xdr:from>
    <xdr:to>
      <xdr:col>18</xdr:col>
      <xdr:colOff>177800</xdr:colOff>
      <xdr:row>33</xdr:row>
      <xdr:rowOff>130396</xdr:rowOff>
    </xdr:to>
    <xdr:cxnSp macro="">
      <xdr:nvCxnSpPr>
        <xdr:cNvPr id="124" name="直線コネクタ 123"/>
        <xdr:cNvCxnSpPr/>
      </xdr:nvCxnSpPr>
      <xdr:spPr bwMode="auto">
        <a:xfrm flipV="1">
          <a:off x="2908300" y="5970625"/>
          <a:ext cx="698500" cy="84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81948</xdr:rowOff>
    </xdr:from>
    <xdr:to>
      <xdr:col>19</xdr:col>
      <xdr:colOff>38100</xdr:colOff>
      <xdr:row>35</xdr:row>
      <xdr:rowOff>183548</xdr:rowOff>
    </xdr:to>
    <xdr:sp macro="" textlink="">
      <xdr:nvSpPr>
        <xdr:cNvPr id="125" name="フローチャート: 判断 124"/>
        <xdr:cNvSpPr/>
      </xdr:nvSpPr>
      <xdr:spPr bwMode="auto">
        <a:xfrm>
          <a:off x="3556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168325</xdr:rowOff>
    </xdr:from>
    <xdr:ext cx="762000" cy="259045"/>
    <xdr:sp macro="" textlink="">
      <xdr:nvSpPr>
        <xdr:cNvPr id="126" name="テキスト ボックス 125"/>
        <xdr:cNvSpPr txBox="1"/>
      </xdr:nvSpPr>
      <xdr:spPr>
        <a:xfrm>
          <a:off x="3225800" y="67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56932</xdr:rowOff>
    </xdr:from>
    <xdr:to>
      <xdr:col>15</xdr:col>
      <xdr:colOff>101600</xdr:colOff>
      <xdr:row>35</xdr:row>
      <xdr:rowOff>158532</xdr:rowOff>
    </xdr:to>
    <xdr:sp macro="" textlink="">
      <xdr:nvSpPr>
        <xdr:cNvPr id="127" name="フローチャート: 判断 126"/>
        <xdr:cNvSpPr/>
      </xdr:nvSpPr>
      <xdr:spPr bwMode="auto">
        <a:xfrm>
          <a:off x="2857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143309</xdr:rowOff>
    </xdr:from>
    <xdr:ext cx="762000" cy="259045"/>
    <xdr:sp macro="" textlink="">
      <xdr:nvSpPr>
        <xdr:cNvPr id="128" name="テキスト ボックス 127"/>
        <xdr:cNvSpPr txBox="1"/>
      </xdr:nvSpPr>
      <xdr:spPr>
        <a:xfrm>
          <a:off x="2527300" y="675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47560</xdr:rowOff>
    </xdr:from>
    <xdr:to>
      <xdr:col>29</xdr:col>
      <xdr:colOff>177800</xdr:colOff>
      <xdr:row>33</xdr:row>
      <xdr:rowOff>149160</xdr:rowOff>
    </xdr:to>
    <xdr:sp macro="" textlink="">
      <xdr:nvSpPr>
        <xdr:cNvPr id="134" name="楕円 133"/>
        <xdr:cNvSpPr/>
      </xdr:nvSpPr>
      <xdr:spPr bwMode="auto">
        <a:xfrm>
          <a:off x="5600700" y="597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165687</xdr:rowOff>
    </xdr:from>
    <xdr:ext cx="762000" cy="259045"/>
    <xdr:sp macro="" textlink="">
      <xdr:nvSpPr>
        <xdr:cNvPr id="135" name="人口1人当たり決算額の推移該当値テキスト445"/>
        <xdr:cNvSpPr txBox="1"/>
      </xdr:nvSpPr>
      <xdr:spPr>
        <a:xfrm>
          <a:off x="5740400" y="591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74240</xdr:rowOff>
    </xdr:from>
    <xdr:to>
      <xdr:col>26</xdr:col>
      <xdr:colOff>101600</xdr:colOff>
      <xdr:row>33</xdr:row>
      <xdr:rowOff>175840</xdr:rowOff>
    </xdr:to>
    <xdr:sp macro="" textlink="">
      <xdr:nvSpPr>
        <xdr:cNvPr id="136" name="楕円 135"/>
        <xdr:cNvSpPr/>
      </xdr:nvSpPr>
      <xdr:spPr bwMode="auto">
        <a:xfrm>
          <a:off x="4953000" y="599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14567</xdr:rowOff>
    </xdr:from>
    <xdr:ext cx="736600" cy="259045"/>
    <xdr:sp macro="" textlink="">
      <xdr:nvSpPr>
        <xdr:cNvPr id="137" name="テキスト ボックス 136"/>
        <xdr:cNvSpPr txBox="1"/>
      </xdr:nvSpPr>
      <xdr:spPr>
        <a:xfrm>
          <a:off x="4622800" y="5767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32</xdr:row>
      <xdr:rowOff>157516</xdr:rowOff>
    </xdr:from>
    <xdr:to>
      <xdr:col>22</xdr:col>
      <xdr:colOff>165100</xdr:colOff>
      <xdr:row>33</xdr:row>
      <xdr:rowOff>87666</xdr:rowOff>
    </xdr:to>
    <xdr:sp macro="" textlink="">
      <xdr:nvSpPr>
        <xdr:cNvPr id="138" name="楕円 137"/>
        <xdr:cNvSpPr/>
      </xdr:nvSpPr>
      <xdr:spPr bwMode="auto">
        <a:xfrm>
          <a:off x="4254500" y="591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269293</xdr:rowOff>
    </xdr:from>
    <xdr:ext cx="762000" cy="259045"/>
    <xdr:sp macro="" textlink="">
      <xdr:nvSpPr>
        <xdr:cNvPr id="139" name="テキスト ボックス 138"/>
        <xdr:cNvSpPr txBox="1"/>
      </xdr:nvSpPr>
      <xdr:spPr>
        <a:xfrm>
          <a:off x="3924300" y="567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32</xdr:row>
      <xdr:rowOff>166725</xdr:rowOff>
    </xdr:from>
    <xdr:to>
      <xdr:col>19</xdr:col>
      <xdr:colOff>38100</xdr:colOff>
      <xdr:row>33</xdr:row>
      <xdr:rowOff>96875</xdr:rowOff>
    </xdr:to>
    <xdr:sp macro="" textlink="">
      <xdr:nvSpPr>
        <xdr:cNvPr id="140" name="楕円 139"/>
        <xdr:cNvSpPr/>
      </xdr:nvSpPr>
      <xdr:spPr bwMode="auto">
        <a:xfrm>
          <a:off x="3556000" y="5919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31</xdr:row>
      <xdr:rowOff>278502</xdr:rowOff>
    </xdr:from>
    <xdr:ext cx="762000" cy="259045"/>
    <xdr:sp macro="" textlink="">
      <xdr:nvSpPr>
        <xdr:cNvPr id="141" name="テキスト ボックス 140"/>
        <xdr:cNvSpPr txBox="1"/>
      </xdr:nvSpPr>
      <xdr:spPr>
        <a:xfrm>
          <a:off x="3225800" y="56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79596</xdr:rowOff>
    </xdr:from>
    <xdr:to>
      <xdr:col>15</xdr:col>
      <xdr:colOff>101600</xdr:colOff>
      <xdr:row>33</xdr:row>
      <xdr:rowOff>181196</xdr:rowOff>
    </xdr:to>
    <xdr:sp macro="" textlink="">
      <xdr:nvSpPr>
        <xdr:cNvPr id="142" name="楕円 141"/>
        <xdr:cNvSpPr/>
      </xdr:nvSpPr>
      <xdr:spPr bwMode="auto">
        <a:xfrm>
          <a:off x="2857500" y="6004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19923</xdr:rowOff>
    </xdr:from>
    <xdr:ext cx="762000" cy="259045"/>
    <xdr:sp macro="" textlink="">
      <xdr:nvSpPr>
        <xdr:cNvPr id="143" name="テキスト ボックス 142"/>
        <xdr:cNvSpPr txBox="1"/>
      </xdr:nvSpPr>
      <xdr:spPr>
        <a:xfrm>
          <a:off x="2527300" y="577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114,644
114,009
993.30
74,064,959
72,801,745
649,548
34,469,365
64,457,074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149530</xdr:rowOff>
    </xdr:from>
    <xdr:to>
      <xdr:col>24</xdr:col>
      <xdr:colOff>62865</xdr:colOff>
      <xdr:row>37</xdr:row>
      <xdr:rowOff>101135</xdr:rowOff>
    </xdr:to>
    <xdr:cxnSp macro="">
      <xdr:nvCxnSpPr>
        <xdr:cNvPr id="54" name="直線コネクタ 53"/>
        <xdr:cNvCxnSpPr/>
      </xdr:nvCxnSpPr>
      <xdr:spPr>
        <a:xfrm flipV="1">
          <a:off x="4633595" y="5293030"/>
          <a:ext cx="1270" cy="115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104962</xdr:rowOff>
    </xdr:from>
    <xdr:ext cx="534377" cy="259045"/>
    <xdr:sp macro="" textlink="">
      <xdr:nvSpPr>
        <xdr:cNvPr id="55" name="人件費最小値テキスト"/>
        <xdr:cNvSpPr txBox="1"/>
      </xdr:nvSpPr>
      <xdr:spPr>
        <a:xfrm>
          <a:off x="4686300" y="64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101135</xdr:rowOff>
    </xdr:from>
    <xdr:to>
      <xdr:col>24</xdr:col>
      <xdr:colOff>152400</xdr:colOff>
      <xdr:row>37</xdr:row>
      <xdr:rowOff>101135</xdr:rowOff>
    </xdr:to>
    <xdr:cxnSp macro="">
      <xdr:nvCxnSpPr>
        <xdr:cNvPr id="56" name="直線コネクタ 55"/>
        <xdr:cNvCxnSpPr/>
      </xdr:nvCxnSpPr>
      <xdr:spPr>
        <a:xfrm>
          <a:off x="4546600" y="644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96207</xdr:rowOff>
    </xdr:from>
    <xdr:ext cx="534377" cy="259045"/>
    <xdr:sp macro="" textlink="">
      <xdr:nvSpPr>
        <xdr:cNvPr id="57" name="人件費最大値テキスト"/>
        <xdr:cNvSpPr txBox="1"/>
      </xdr:nvSpPr>
      <xdr:spPr>
        <a:xfrm>
          <a:off x="4686300" y="50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149530</xdr:rowOff>
    </xdr:from>
    <xdr:to>
      <xdr:col>24</xdr:col>
      <xdr:colOff>152400</xdr:colOff>
      <xdr:row>30</xdr:row>
      <xdr:rowOff>149530</xdr:rowOff>
    </xdr:to>
    <xdr:cxnSp macro="">
      <xdr:nvCxnSpPr>
        <xdr:cNvPr id="58" name="直線コネクタ 57"/>
        <xdr:cNvCxnSpPr/>
      </xdr:nvCxnSpPr>
      <xdr:spPr>
        <a:xfrm>
          <a:off x="4546600" y="52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168504</xdr:rowOff>
    </xdr:from>
    <xdr:to>
      <xdr:col>24</xdr:col>
      <xdr:colOff>63500</xdr:colOff>
      <xdr:row>35</xdr:row>
      <xdr:rowOff>166789</xdr:rowOff>
    </xdr:to>
    <xdr:cxnSp macro="">
      <xdr:nvCxnSpPr>
        <xdr:cNvPr id="59" name="直線コネクタ 58"/>
        <xdr:cNvCxnSpPr/>
      </xdr:nvCxnSpPr>
      <xdr:spPr>
        <a:xfrm flipV="1">
          <a:off x="3797300" y="5997804"/>
          <a:ext cx="838200" cy="16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130796</xdr:rowOff>
    </xdr:from>
    <xdr:ext cx="534377" cy="259045"/>
    <xdr:sp macro="" textlink="">
      <xdr:nvSpPr>
        <xdr:cNvPr id="60" name="人件費平均値テキスト"/>
        <xdr:cNvSpPr txBox="1"/>
      </xdr:nvSpPr>
      <xdr:spPr>
        <a:xfrm>
          <a:off x="4686300" y="5788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107919</xdr:rowOff>
    </xdr:from>
    <xdr:to>
      <xdr:col>24</xdr:col>
      <xdr:colOff>114300</xdr:colOff>
      <xdr:row>35</xdr:row>
      <xdr:rowOff>38069</xdr:rowOff>
    </xdr:to>
    <xdr:sp macro="" textlink="">
      <xdr:nvSpPr>
        <xdr:cNvPr id="61" name="フローチャート: 判断 60"/>
        <xdr:cNvSpPr/>
      </xdr:nvSpPr>
      <xdr:spPr>
        <a:xfrm>
          <a:off x="45847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166789</xdr:rowOff>
    </xdr:from>
    <xdr:to>
      <xdr:col>19</xdr:col>
      <xdr:colOff>177800</xdr:colOff>
      <xdr:row>36</xdr:row>
      <xdr:rowOff>33058</xdr:rowOff>
    </xdr:to>
    <xdr:cxnSp macro="">
      <xdr:nvCxnSpPr>
        <xdr:cNvPr id="62" name="直線コネクタ 61"/>
        <xdr:cNvCxnSpPr/>
      </xdr:nvCxnSpPr>
      <xdr:spPr>
        <a:xfrm flipV="1">
          <a:off x="2908300" y="6167539"/>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58268</xdr:rowOff>
    </xdr:from>
    <xdr:to>
      <xdr:col>20</xdr:col>
      <xdr:colOff>38100</xdr:colOff>
      <xdr:row>35</xdr:row>
      <xdr:rowOff>159868</xdr:rowOff>
    </xdr:to>
    <xdr:sp macro="" textlink="">
      <xdr:nvSpPr>
        <xdr:cNvPr id="63" name="フローチャート: 判断 62"/>
        <xdr:cNvSpPr/>
      </xdr:nvSpPr>
      <xdr:spPr>
        <a:xfrm>
          <a:off x="3746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4945</xdr:rowOff>
    </xdr:from>
    <xdr:ext cx="534377" cy="259045"/>
    <xdr:sp macro="" textlink="">
      <xdr:nvSpPr>
        <xdr:cNvPr id="64" name="テキスト ボックス 63"/>
        <xdr:cNvSpPr txBox="1"/>
      </xdr:nvSpPr>
      <xdr:spPr>
        <a:xfrm>
          <a:off x="3530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33058</xdr:rowOff>
    </xdr:from>
    <xdr:to>
      <xdr:col>15</xdr:col>
      <xdr:colOff>50800</xdr:colOff>
      <xdr:row>36</xdr:row>
      <xdr:rowOff>57678</xdr:rowOff>
    </xdr:to>
    <xdr:cxnSp macro="">
      <xdr:nvCxnSpPr>
        <xdr:cNvPr id="65" name="直線コネクタ 64"/>
        <xdr:cNvCxnSpPr/>
      </xdr:nvCxnSpPr>
      <xdr:spPr>
        <a:xfrm flipV="1">
          <a:off x="2019300" y="6205258"/>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69721</xdr:rowOff>
    </xdr:from>
    <xdr:to>
      <xdr:col>15</xdr:col>
      <xdr:colOff>101600</xdr:colOff>
      <xdr:row>35</xdr:row>
      <xdr:rowOff>171321</xdr:rowOff>
    </xdr:to>
    <xdr:sp macro="" textlink="">
      <xdr:nvSpPr>
        <xdr:cNvPr id="66" name="フローチャート: 判断 65"/>
        <xdr:cNvSpPr/>
      </xdr:nvSpPr>
      <xdr:spPr>
        <a:xfrm>
          <a:off x="2857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16398</xdr:rowOff>
    </xdr:from>
    <xdr:ext cx="534377" cy="259045"/>
    <xdr:sp macro="" textlink="">
      <xdr:nvSpPr>
        <xdr:cNvPr id="67" name="テキスト ボックス 66"/>
        <xdr:cNvSpPr txBox="1"/>
      </xdr:nvSpPr>
      <xdr:spPr>
        <a:xfrm>
          <a:off x="2641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38750</xdr:rowOff>
    </xdr:from>
    <xdr:to>
      <xdr:col>10</xdr:col>
      <xdr:colOff>114300</xdr:colOff>
      <xdr:row>36</xdr:row>
      <xdr:rowOff>57678</xdr:rowOff>
    </xdr:to>
    <xdr:cxnSp macro="">
      <xdr:nvCxnSpPr>
        <xdr:cNvPr id="68" name="直線コネクタ 67"/>
        <xdr:cNvCxnSpPr/>
      </xdr:nvCxnSpPr>
      <xdr:spPr>
        <a:xfrm>
          <a:off x="1130300" y="6210950"/>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100581</xdr:rowOff>
    </xdr:from>
    <xdr:to>
      <xdr:col>10</xdr:col>
      <xdr:colOff>165100</xdr:colOff>
      <xdr:row>36</xdr:row>
      <xdr:rowOff>30731</xdr:rowOff>
    </xdr:to>
    <xdr:sp macro="" textlink="">
      <xdr:nvSpPr>
        <xdr:cNvPr id="69" name="フローチャート: 判断 68"/>
        <xdr:cNvSpPr/>
      </xdr:nvSpPr>
      <xdr:spPr>
        <a:xfrm>
          <a:off x="1968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47258</xdr:rowOff>
    </xdr:from>
    <xdr:ext cx="534377" cy="259045"/>
    <xdr:sp macro="" textlink="">
      <xdr:nvSpPr>
        <xdr:cNvPr id="70" name="テキスト ボックス 69"/>
        <xdr:cNvSpPr txBox="1"/>
      </xdr:nvSpPr>
      <xdr:spPr>
        <a:xfrm>
          <a:off x="1752111" y="58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98844</xdr:rowOff>
    </xdr:from>
    <xdr:to>
      <xdr:col>6</xdr:col>
      <xdr:colOff>38100</xdr:colOff>
      <xdr:row>36</xdr:row>
      <xdr:rowOff>28994</xdr:rowOff>
    </xdr:to>
    <xdr:sp macro="" textlink="">
      <xdr:nvSpPr>
        <xdr:cNvPr id="71" name="フローチャート: 判断 70"/>
        <xdr:cNvSpPr/>
      </xdr:nvSpPr>
      <xdr:spPr>
        <a:xfrm>
          <a:off x="1079500" y="60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45521</xdr:rowOff>
    </xdr:from>
    <xdr:ext cx="534377" cy="259045"/>
    <xdr:sp macro="" textlink="">
      <xdr:nvSpPr>
        <xdr:cNvPr id="72" name="テキスト ボックス 71"/>
        <xdr:cNvSpPr txBox="1"/>
      </xdr:nvSpPr>
      <xdr:spPr>
        <a:xfrm>
          <a:off x="863111" y="587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117704</xdr:rowOff>
    </xdr:from>
    <xdr:to>
      <xdr:col>24</xdr:col>
      <xdr:colOff>114300</xdr:colOff>
      <xdr:row>35</xdr:row>
      <xdr:rowOff>47854</xdr:rowOff>
    </xdr:to>
    <xdr:sp macro="" textlink="">
      <xdr:nvSpPr>
        <xdr:cNvPr id="78" name="楕円 77"/>
        <xdr:cNvSpPr/>
      </xdr:nvSpPr>
      <xdr:spPr>
        <a:xfrm>
          <a:off x="4584700" y="59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96131</xdr:rowOff>
    </xdr:from>
    <xdr:ext cx="534377" cy="259045"/>
    <xdr:sp macro="" textlink="">
      <xdr:nvSpPr>
        <xdr:cNvPr id="79" name="人件費該当値テキスト"/>
        <xdr:cNvSpPr txBox="1"/>
      </xdr:nvSpPr>
      <xdr:spPr>
        <a:xfrm>
          <a:off x="4686300" y="59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115989</xdr:rowOff>
    </xdr:from>
    <xdr:to>
      <xdr:col>20</xdr:col>
      <xdr:colOff>38100</xdr:colOff>
      <xdr:row>36</xdr:row>
      <xdr:rowOff>46139</xdr:rowOff>
    </xdr:to>
    <xdr:sp macro="" textlink="">
      <xdr:nvSpPr>
        <xdr:cNvPr id="80" name="楕円 79"/>
        <xdr:cNvSpPr/>
      </xdr:nvSpPr>
      <xdr:spPr>
        <a:xfrm>
          <a:off x="3746500" y="61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37266</xdr:rowOff>
    </xdr:from>
    <xdr:ext cx="534377" cy="259045"/>
    <xdr:sp macro="" textlink="">
      <xdr:nvSpPr>
        <xdr:cNvPr id="81" name="テキスト ボックス 80"/>
        <xdr:cNvSpPr txBox="1"/>
      </xdr:nvSpPr>
      <xdr:spPr>
        <a:xfrm>
          <a:off x="3530111" y="62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153708</xdr:rowOff>
    </xdr:from>
    <xdr:to>
      <xdr:col>15</xdr:col>
      <xdr:colOff>101600</xdr:colOff>
      <xdr:row>36</xdr:row>
      <xdr:rowOff>83858</xdr:rowOff>
    </xdr:to>
    <xdr:sp macro="" textlink="">
      <xdr:nvSpPr>
        <xdr:cNvPr id="82" name="楕円 81"/>
        <xdr:cNvSpPr/>
      </xdr:nvSpPr>
      <xdr:spPr>
        <a:xfrm>
          <a:off x="2857500" y="61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74985</xdr:rowOff>
    </xdr:from>
    <xdr:ext cx="534377" cy="259045"/>
    <xdr:sp macro="" textlink="">
      <xdr:nvSpPr>
        <xdr:cNvPr id="83" name="テキスト ボックス 82"/>
        <xdr:cNvSpPr txBox="1"/>
      </xdr:nvSpPr>
      <xdr:spPr>
        <a:xfrm>
          <a:off x="2641111" y="62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6878</xdr:rowOff>
    </xdr:from>
    <xdr:to>
      <xdr:col>10</xdr:col>
      <xdr:colOff>165100</xdr:colOff>
      <xdr:row>36</xdr:row>
      <xdr:rowOff>108478</xdr:rowOff>
    </xdr:to>
    <xdr:sp macro="" textlink="">
      <xdr:nvSpPr>
        <xdr:cNvPr id="84" name="楕円 83"/>
        <xdr:cNvSpPr/>
      </xdr:nvSpPr>
      <xdr:spPr>
        <a:xfrm>
          <a:off x="1968500" y="61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99605</xdr:rowOff>
    </xdr:from>
    <xdr:ext cx="534377" cy="259045"/>
    <xdr:sp macro="" textlink="">
      <xdr:nvSpPr>
        <xdr:cNvPr id="85" name="テキスト ボックス 84"/>
        <xdr:cNvSpPr txBox="1"/>
      </xdr:nvSpPr>
      <xdr:spPr>
        <a:xfrm>
          <a:off x="1752111" y="62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159400</xdr:rowOff>
    </xdr:from>
    <xdr:to>
      <xdr:col>6</xdr:col>
      <xdr:colOff>38100</xdr:colOff>
      <xdr:row>36</xdr:row>
      <xdr:rowOff>89550</xdr:rowOff>
    </xdr:to>
    <xdr:sp macro="" textlink="">
      <xdr:nvSpPr>
        <xdr:cNvPr id="86" name="楕円 85"/>
        <xdr:cNvSpPr/>
      </xdr:nvSpPr>
      <xdr:spPr>
        <a:xfrm>
          <a:off x="1079500" y="616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80677</xdr:rowOff>
    </xdr:from>
    <xdr:ext cx="534377" cy="259045"/>
    <xdr:sp macro="" textlink="">
      <xdr:nvSpPr>
        <xdr:cNvPr id="87" name="テキスト ボックス 86"/>
        <xdr:cNvSpPr txBox="1"/>
      </xdr:nvSpPr>
      <xdr:spPr>
        <a:xfrm>
          <a:off x="863111" y="625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138688</xdr:rowOff>
    </xdr:from>
    <xdr:to>
      <xdr:col>24</xdr:col>
      <xdr:colOff>62865</xdr:colOff>
      <xdr:row>59</xdr:row>
      <xdr:rowOff>136728</xdr:rowOff>
    </xdr:to>
    <xdr:cxnSp macro="">
      <xdr:nvCxnSpPr>
        <xdr:cNvPr id="114" name="直線コネクタ 113"/>
        <xdr:cNvCxnSpPr/>
      </xdr:nvCxnSpPr>
      <xdr:spPr>
        <a:xfrm flipV="1">
          <a:off x="4633595" y="8711188"/>
          <a:ext cx="1270" cy="154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140555</xdr:rowOff>
    </xdr:from>
    <xdr:ext cx="534377" cy="259045"/>
    <xdr:sp macro="" textlink="">
      <xdr:nvSpPr>
        <xdr:cNvPr id="115" name="物件費最小値テキスト"/>
        <xdr:cNvSpPr txBox="1"/>
      </xdr:nvSpPr>
      <xdr:spPr>
        <a:xfrm>
          <a:off x="4686300" y="102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136728</xdr:rowOff>
    </xdr:from>
    <xdr:to>
      <xdr:col>24</xdr:col>
      <xdr:colOff>152400</xdr:colOff>
      <xdr:row>59</xdr:row>
      <xdr:rowOff>136728</xdr:rowOff>
    </xdr:to>
    <xdr:cxnSp macro="">
      <xdr:nvCxnSpPr>
        <xdr:cNvPr id="116" name="直線コネクタ 115"/>
        <xdr:cNvCxnSpPr/>
      </xdr:nvCxnSpPr>
      <xdr:spPr>
        <a:xfrm>
          <a:off x="4546600" y="10252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85365</xdr:rowOff>
    </xdr:from>
    <xdr:ext cx="534377" cy="259045"/>
    <xdr:sp macro="" textlink="">
      <xdr:nvSpPr>
        <xdr:cNvPr id="117" name="物件費最大値テキスト"/>
        <xdr:cNvSpPr txBox="1"/>
      </xdr:nvSpPr>
      <xdr:spPr>
        <a:xfrm>
          <a:off x="4686300" y="8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138688</xdr:rowOff>
    </xdr:from>
    <xdr:to>
      <xdr:col>24</xdr:col>
      <xdr:colOff>152400</xdr:colOff>
      <xdr:row>50</xdr:row>
      <xdr:rowOff>138688</xdr:rowOff>
    </xdr:to>
    <xdr:cxnSp macro="">
      <xdr:nvCxnSpPr>
        <xdr:cNvPr id="118" name="直線コネクタ 117"/>
        <xdr:cNvCxnSpPr/>
      </xdr:nvCxnSpPr>
      <xdr:spPr>
        <a:xfrm>
          <a:off x="4546600" y="8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64066</xdr:rowOff>
    </xdr:from>
    <xdr:to>
      <xdr:col>24</xdr:col>
      <xdr:colOff>63500</xdr:colOff>
      <xdr:row>55</xdr:row>
      <xdr:rowOff>155114</xdr:rowOff>
    </xdr:to>
    <xdr:cxnSp macro="">
      <xdr:nvCxnSpPr>
        <xdr:cNvPr id="119" name="直線コネクタ 118"/>
        <xdr:cNvCxnSpPr/>
      </xdr:nvCxnSpPr>
      <xdr:spPr>
        <a:xfrm>
          <a:off x="3797300" y="9493816"/>
          <a:ext cx="838200" cy="9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131172</xdr:rowOff>
    </xdr:from>
    <xdr:ext cx="534377" cy="259045"/>
    <xdr:sp macro="" textlink="">
      <xdr:nvSpPr>
        <xdr:cNvPr id="120" name="物件費平均値テキスト"/>
        <xdr:cNvSpPr txBox="1"/>
      </xdr:nvSpPr>
      <xdr:spPr>
        <a:xfrm>
          <a:off x="4686300" y="956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152745</xdr:rowOff>
    </xdr:from>
    <xdr:to>
      <xdr:col>24</xdr:col>
      <xdr:colOff>114300</xdr:colOff>
      <xdr:row>56</xdr:row>
      <xdr:rowOff>82895</xdr:rowOff>
    </xdr:to>
    <xdr:sp macro="" textlink="">
      <xdr:nvSpPr>
        <xdr:cNvPr id="121" name="フローチャート: 判断 120"/>
        <xdr:cNvSpPr/>
      </xdr:nvSpPr>
      <xdr:spPr>
        <a:xfrm>
          <a:off x="4584700" y="958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64066</xdr:rowOff>
    </xdr:from>
    <xdr:to>
      <xdr:col>19</xdr:col>
      <xdr:colOff>177800</xdr:colOff>
      <xdr:row>56</xdr:row>
      <xdr:rowOff>14591</xdr:rowOff>
    </xdr:to>
    <xdr:cxnSp macro="">
      <xdr:nvCxnSpPr>
        <xdr:cNvPr id="122" name="直線コネクタ 121"/>
        <xdr:cNvCxnSpPr/>
      </xdr:nvCxnSpPr>
      <xdr:spPr>
        <a:xfrm flipV="1">
          <a:off x="2908300" y="9493816"/>
          <a:ext cx="889000" cy="12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149348</xdr:rowOff>
    </xdr:from>
    <xdr:to>
      <xdr:col>20</xdr:col>
      <xdr:colOff>38100</xdr:colOff>
      <xdr:row>57</xdr:row>
      <xdr:rowOff>79498</xdr:rowOff>
    </xdr:to>
    <xdr:sp macro="" textlink="">
      <xdr:nvSpPr>
        <xdr:cNvPr id="123" name="フローチャート: 判断 122"/>
        <xdr:cNvSpPr/>
      </xdr:nvSpPr>
      <xdr:spPr>
        <a:xfrm>
          <a:off x="3746500" y="975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70625</xdr:rowOff>
    </xdr:from>
    <xdr:ext cx="534377" cy="259045"/>
    <xdr:sp macro="" textlink="">
      <xdr:nvSpPr>
        <xdr:cNvPr id="124" name="テキスト ボックス 123"/>
        <xdr:cNvSpPr txBox="1"/>
      </xdr:nvSpPr>
      <xdr:spPr>
        <a:xfrm>
          <a:off x="3530111" y="9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14591</xdr:rowOff>
    </xdr:from>
    <xdr:to>
      <xdr:col>15</xdr:col>
      <xdr:colOff>50800</xdr:colOff>
      <xdr:row>56</xdr:row>
      <xdr:rowOff>70206</xdr:rowOff>
    </xdr:to>
    <xdr:cxnSp macro="">
      <xdr:nvCxnSpPr>
        <xdr:cNvPr id="125" name="直線コネクタ 124"/>
        <xdr:cNvCxnSpPr/>
      </xdr:nvCxnSpPr>
      <xdr:spPr>
        <a:xfrm flipV="1">
          <a:off x="2019300" y="9615791"/>
          <a:ext cx="889000" cy="5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94125</xdr:rowOff>
    </xdr:from>
    <xdr:to>
      <xdr:col>15</xdr:col>
      <xdr:colOff>101600</xdr:colOff>
      <xdr:row>58</xdr:row>
      <xdr:rowOff>24275</xdr:rowOff>
    </xdr:to>
    <xdr:sp macro="" textlink="">
      <xdr:nvSpPr>
        <xdr:cNvPr id="126" name="フローチャート: 判断 125"/>
        <xdr:cNvSpPr/>
      </xdr:nvSpPr>
      <xdr:spPr>
        <a:xfrm>
          <a:off x="2857500" y="986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15402</xdr:rowOff>
    </xdr:from>
    <xdr:ext cx="534377" cy="259045"/>
    <xdr:sp macro="" textlink="">
      <xdr:nvSpPr>
        <xdr:cNvPr id="127" name="テキスト ボックス 126"/>
        <xdr:cNvSpPr txBox="1"/>
      </xdr:nvSpPr>
      <xdr:spPr>
        <a:xfrm>
          <a:off x="2641111" y="995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70206</xdr:rowOff>
    </xdr:from>
    <xdr:to>
      <xdr:col>10</xdr:col>
      <xdr:colOff>114300</xdr:colOff>
      <xdr:row>56</xdr:row>
      <xdr:rowOff>116579</xdr:rowOff>
    </xdr:to>
    <xdr:cxnSp macro="">
      <xdr:nvCxnSpPr>
        <xdr:cNvPr id="128" name="直線コネクタ 127"/>
        <xdr:cNvCxnSpPr/>
      </xdr:nvCxnSpPr>
      <xdr:spPr>
        <a:xfrm flipV="1">
          <a:off x="1130300" y="9671406"/>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109670</xdr:rowOff>
    </xdr:from>
    <xdr:to>
      <xdr:col>10</xdr:col>
      <xdr:colOff>165100</xdr:colOff>
      <xdr:row>58</xdr:row>
      <xdr:rowOff>39820</xdr:rowOff>
    </xdr:to>
    <xdr:sp macro="" textlink="">
      <xdr:nvSpPr>
        <xdr:cNvPr id="129" name="フローチャート: 判断 128"/>
        <xdr:cNvSpPr/>
      </xdr:nvSpPr>
      <xdr:spPr>
        <a:xfrm>
          <a:off x="1968500" y="98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30947</xdr:rowOff>
    </xdr:from>
    <xdr:ext cx="534377" cy="259045"/>
    <xdr:sp macro="" textlink="">
      <xdr:nvSpPr>
        <xdr:cNvPr id="130" name="テキスト ボックス 129"/>
        <xdr:cNvSpPr txBox="1"/>
      </xdr:nvSpPr>
      <xdr:spPr>
        <a:xfrm>
          <a:off x="1752111" y="997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158460</xdr:rowOff>
    </xdr:from>
    <xdr:to>
      <xdr:col>6</xdr:col>
      <xdr:colOff>38100</xdr:colOff>
      <xdr:row>58</xdr:row>
      <xdr:rowOff>88610</xdr:rowOff>
    </xdr:to>
    <xdr:sp macro="" textlink="">
      <xdr:nvSpPr>
        <xdr:cNvPr id="131" name="フローチャート: 判断 130"/>
        <xdr:cNvSpPr/>
      </xdr:nvSpPr>
      <xdr:spPr>
        <a:xfrm>
          <a:off x="1079500" y="99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79737</xdr:rowOff>
    </xdr:from>
    <xdr:ext cx="534377" cy="259045"/>
    <xdr:sp macro="" textlink="">
      <xdr:nvSpPr>
        <xdr:cNvPr id="132" name="テキスト ボックス 131"/>
        <xdr:cNvSpPr txBox="1"/>
      </xdr:nvSpPr>
      <xdr:spPr>
        <a:xfrm>
          <a:off x="863111" y="100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104314</xdr:rowOff>
    </xdr:from>
    <xdr:to>
      <xdr:col>24</xdr:col>
      <xdr:colOff>114300</xdr:colOff>
      <xdr:row>56</xdr:row>
      <xdr:rowOff>34464</xdr:rowOff>
    </xdr:to>
    <xdr:sp macro="" textlink="">
      <xdr:nvSpPr>
        <xdr:cNvPr id="138" name="楕円 137"/>
        <xdr:cNvSpPr/>
      </xdr:nvSpPr>
      <xdr:spPr>
        <a:xfrm>
          <a:off x="4584700" y="95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127191</xdr:rowOff>
    </xdr:from>
    <xdr:ext cx="534377" cy="259045"/>
    <xdr:sp macro="" textlink="">
      <xdr:nvSpPr>
        <xdr:cNvPr id="139" name="物件費該当値テキスト"/>
        <xdr:cNvSpPr txBox="1"/>
      </xdr:nvSpPr>
      <xdr:spPr>
        <a:xfrm>
          <a:off x="4686300" y="938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13266</xdr:rowOff>
    </xdr:from>
    <xdr:to>
      <xdr:col>20</xdr:col>
      <xdr:colOff>38100</xdr:colOff>
      <xdr:row>55</xdr:row>
      <xdr:rowOff>114866</xdr:rowOff>
    </xdr:to>
    <xdr:sp macro="" textlink="">
      <xdr:nvSpPr>
        <xdr:cNvPr id="140" name="楕円 139"/>
        <xdr:cNvSpPr/>
      </xdr:nvSpPr>
      <xdr:spPr>
        <a:xfrm>
          <a:off x="3746500" y="944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131393</xdr:rowOff>
    </xdr:from>
    <xdr:ext cx="534377" cy="259045"/>
    <xdr:sp macro="" textlink="">
      <xdr:nvSpPr>
        <xdr:cNvPr id="141" name="テキスト ボックス 140"/>
        <xdr:cNvSpPr txBox="1"/>
      </xdr:nvSpPr>
      <xdr:spPr>
        <a:xfrm>
          <a:off x="3530111" y="921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135241</xdr:rowOff>
    </xdr:from>
    <xdr:to>
      <xdr:col>15</xdr:col>
      <xdr:colOff>101600</xdr:colOff>
      <xdr:row>56</xdr:row>
      <xdr:rowOff>65391</xdr:rowOff>
    </xdr:to>
    <xdr:sp macro="" textlink="">
      <xdr:nvSpPr>
        <xdr:cNvPr id="142" name="楕円 141"/>
        <xdr:cNvSpPr/>
      </xdr:nvSpPr>
      <xdr:spPr>
        <a:xfrm>
          <a:off x="2857500" y="956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81918</xdr:rowOff>
    </xdr:from>
    <xdr:ext cx="534377" cy="259045"/>
    <xdr:sp macro="" textlink="">
      <xdr:nvSpPr>
        <xdr:cNvPr id="143" name="テキスト ボックス 142"/>
        <xdr:cNvSpPr txBox="1"/>
      </xdr:nvSpPr>
      <xdr:spPr>
        <a:xfrm>
          <a:off x="2641111" y="93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19406</xdr:rowOff>
    </xdr:from>
    <xdr:to>
      <xdr:col>10</xdr:col>
      <xdr:colOff>165100</xdr:colOff>
      <xdr:row>56</xdr:row>
      <xdr:rowOff>121006</xdr:rowOff>
    </xdr:to>
    <xdr:sp macro="" textlink="">
      <xdr:nvSpPr>
        <xdr:cNvPr id="144" name="楕円 143"/>
        <xdr:cNvSpPr/>
      </xdr:nvSpPr>
      <xdr:spPr>
        <a:xfrm>
          <a:off x="1968500" y="962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137533</xdr:rowOff>
    </xdr:from>
    <xdr:ext cx="534377" cy="259045"/>
    <xdr:sp macro="" textlink="">
      <xdr:nvSpPr>
        <xdr:cNvPr id="145" name="テキスト ボックス 144"/>
        <xdr:cNvSpPr txBox="1"/>
      </xdr:nvSpPr>
      <xdr:spPr>
        <a:xfrm>
          <a:off x="1752111" y="939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65779</xdr:rowOff>
    </xdr:from>
    <xdr:to>
      <xdr:col>6</xdr:col>
      <xdr:colOff>38100</xdr:colOff>
      <xdr:row>56</xdr:row>
      <xdr:rowOff>167379</xdr:rowOff>
    </xdr:to>
    <xdr:sp macro="" textlink="">
      <xdr:nvSpPr>
        <xdr:cNvPr id="146" name="楕円 145"/>
        <xdr:cNvSpPr/>
      </xdr:nvSpPr>
      <xdr:spPr>
        <a:xfrm>
          <a:off x="1079500" y="96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12456</xdr:rowOff>
    </xdr:from>
    <xdr:ext cx="534377" cy="259045"/>
    <xdr:sp macro="" textlink="">
      <xdr:nvSpPr>
        <xdr:cNvPr id="147" name="テキスト ボックス 146"/>
        <xdr:cNvSpPr txBox="1"/>
      </xdr:nvSpPr>
      <xdr:spPr>
        <a:xfrm>
          <a:off x="863111" y="944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133871</xdr:rowOff>
    </xdr:from>
    <xdr:to>
      <xdr:col>24</xdr:col>
      <xdr:colOff>62865</xdr:colOff>
      <xdr:row>77</xdr:row>
      <xdr:rowOff>151816</xdr:rowOff>
    </xdr:to>
    <xdr:cxnSp macro="">
      <xdr:nvCxnSpPr>
        <xdr:cNvPr id="167" name="直線コネクタ 166"/>
        <xdr:cNvCxnSpPr/>
      </xdr:nvCxnSpPr>
      <xdr:spPr>
        <a:xfrm flipV="1">
          <a:off x="4633595" y="12135371"/>
          <a:ext cx="1270" cy="121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155643</xdr:rowOff>
    </xdr:from>
    <xdr:ext cx="378565" cy="259045"/>
    <xdr:sp macro="" textlink="">
      <xdr:nvSpPr>
        <xdr:cNvPr id="168" name="維持補修費最小値テキスト"/>
        <xdr:cNvSpPr txBox="1"/>
      </xdr:nvSpPr>
      <xdr:spPr>
        <a:xfrm>
          <a:off x="4686300" y="1335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151816</xdr:rowOff>
    </xdr:from>
    <xdr:to>
      <xdr:col>24</xdr:col>
      <xdr:colOff>152400</xdr:colOff>
      <xdr:row>77</xdr:row>
      <xdr:rowOff>151816</xdr:rowOff>
    </xdr:to>
    <xdr:cxnSp macro="">
      <xdr:nvCxnSpPr>
        <xdr:cNvPr id="169" name="直線コネクタ 168"/>
        <xdr:cNvCxnSpPr/>
      </xdr:nvCxnSpPr>
      <xdr:spPr>
        <a:xfrm>
          <a:off x="4546600" y="1335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80548</xdr:rowOff>
    </xdr:from>
    <xdr:ext cx="534377" cy="259045"/>
    <xdr:sp macro="" textlink="">
      <xdr:nvSpPr>
        <xdr:cNvPr id="170" name="維持補修費最大値テキスト"/>
        <xdr:cNvSpPr txBox="1"/>
      </xdr:nvSpPr>
      <xdr:spPr>
        <a:xfrm>
          <a:off x="4686300" y="11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133871</xdr:rowOff>
    </xdr:from>
    <xdr:to>
      <xdr:col>24</xdr:col>
      <xdr:colOff>152400</xdr:colOff>
      <xdr:row>70</xdr:row>
      <xdr:rowOff>133871</xdr:rowOff>
    </xdr:to>
    <xdr:cxnSp macro="">
      <xdr:nvCxnSpPr>
        <xdr:cNvPr id="171" name="直線コネクタ 170"/>
        <xdr:cNvCxnSpPr/>
      </xdr:nvCxnSpPr>
      <xdr:spPr>
        <a:xfrm>
          <a:off x="4546600" y="121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68376</xdr:rowOff>
    </xdr:from>
    <xdr:to>
      <xdr:col>24</xdr:col>
      <xdr:colOff>63500</xdr:colOff>
      <xdr:row>76</xdr:row>
      <xdr:rowOff>56890</xdr:rowOff>
    </xdr:to>
    <xdr:cxnSp macro="">
      <xdr:nvCxnSpPr>
        <xdr:cNvPr id="172" name="直線コネクタ 171"/>
        <xdr:cNvCxnSpPr/>
      </xdr:nvCxnSpPr>
      <xdr:spPr>
        <a:xfrm flipV="1">
          <a:off x="3797300" y="12412776"/>
          <a:ext cx="838200" cy="67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87901</xdr:rowOff>
    </xdr:from>
    <xdr:ext cx="469744" cy="259045"/>
    <xdr:sp macro="" textlink="">
      <xdr:nvSpPr>
        <xdr:cNvPr id="173" name="維持補修費平均値テキスト"/>
        <xdr:cNvSpPr txBox="1"/>
      </xdr:nvSpPr>
      <xdr:spPr>
        <a:xfrm>
          <a:off x="4686300" y="1294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109474</xdr:rowOff>
    </xdr:from>
    <xdr:to>
      <xdr:col>24</xdr:col>
      <xdr:colOff>114300</xdr:colOff>
      <xdr:row>76</xdr:row>
      <xdr:rowOff>39624</xdr:rowOff>
    </xdr:to>
    <xdr:sp macro="" textlink="">
      <xdr:nvSpPr>
        <xdr:cNvPr id="174" name="フローチャート: 判断 173"/>
        <xdr:cNvSpPr/>
      </xdr:nvSpPr>
      <xdr:spPr>
        <a:xfrm>
          <a:off x="45847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122669</xdr:rowOff>
    </xdr:from>
    <xdr:to>
      <xdr:col>19</xdr:col>
      <xdr:colOff>177800</xdr:colOff>
      <xdr:row>76</xdr:row>
      <xdr:rowOff>56890</xdr:rowOff>
    </xdr:to>
    <xdr:cxnSp macro="">
      <xdr:nvCxnSpPr>
        <xdr:cNvPr id="175" name="直線コネクタ 174"/>
        <xdr:cNvCxnSpPr/>
      </xdr:nvCxnSpPr>
      <xdr:spPr>
        <a:xfrm>
          <a:off x="2908300" y="12981419"/>
          <a:ext cx="889000" cy="10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28493</xdr:rowOff>
    </xdr:from>
    <xdr:to>
      <xdr:col>20</xdr:col>
      <xdr:colOff>38100</xdr:colOff>
      <xdr:row>76</xdr:row>
      <xdr:rowOff>130093</xdr:rowOff>
    </xdr:to>
    <xdr:sp macro="" textlink="">
      <xdr:nvSpPr>
        <xdr:cNvPr id="176" name="フローチャート: 判断 175"/>
        <xdr:cNvSpPr/>
      </xdr:nvSpPr>
      <xdr:spPr>
        <a:xfrm>
          <a:off x="3746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121220</xdr:rowOff>
    </xdr:from>
    <xdr:ext cx="469744" cy="259045"/>
    <xdr:sp macro="" textlink="">
      <xdr:nvSpPr>
        <xdr:cNvPr id="177" name="テキスト ボックス 176"/>
        <xdr:cNvSpPr txBox="1"/>
      </xdr:nvSpPr>
      <xdr:spPr>
        <a:xfrm>
          <a:off x="3562428" y="1315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20942</xdr:rowOff>
    </xdr:from>
    <xdr:to>
      <xdr:col>15</xdr:col>
      <xdr:colOff>50800</xdr:colOff>
      <xdr:row>75</xdr:row>
      <xdr:rowOff>122669</xdr:rowOff>
    </xdr:to>
    <xdr:cxnSp macro="">
      <xdr:nvCxnSpPr>
        <xdr:cNvPr id="178" name="直線コネクタ 177"/>
        <xdr:cNvCxnSpPr/>
      </xdr:nvCxnSpPr>
      <xdr:spPr>
        <a:xfrm>
          <a:off x="2019300" y="12879692"/>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7519</xdr:rowOff>
    </xdr:from>
    <xdr:to>
      <xdr:col>15</xdr:col>
      <xdr:colOff>101600</xdr:colOff>
      <xdr:row>76</xdr:row>
      <xdr:rowOff>109119</xdr:rowOff>
    </xdr:to>
    <xdr:sp macro="" textlink="">
      <xdr:nvSpPr>
        <xdr:cNvPr id="179" name="フローチャート: 判断 178"/>
        <xdr:cNvSpPr/>
      </xdr:nvSpPr>
      <xdr:spPr>
        <a:xfrm>
          <a:off x="2857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100246</xdr:rowOff>
    </xdr:from>
    <xdr:ext cx="469744" cy="259045"/>
    <xdr:sp macro="" textlink="">
      <xdr:nvSpPr>
        <xdr:cNvPr id="180" name="テキスト ボックス 179"/>
        <xdr:cNvSpPr txBox="1"/>
      </xdr:nvSpPr>
      <xdr:spPr>
        <a:xfrm>
          <a:off x="2673428" y="131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20942</xdr:rowOff>
    </xdr:from>
    <xdr:to>
      <xdr:col>10</xdr:col>
      <xdr:colOff>114300</xdr:colOff>
      <xdr:row>76</xdr:row>
      <xdr:rowOff>26372</xdr:rowOff>
    </xdr:to>
    <xdr:cxnSp macro="">
      <xdr:nvCxnSpPr>
        <xdr:cNvPr id="181" name="直線コネクタ 180"/>
        <xdr:cNvCxnSpPr/>
      </xdr:nvCxnSpPr>
      <xdr:spPr>
        <a:xfrm flipV="1">
          <a:off x="1130300" y="12879692"/>
          <a:ext cx="889000" cy="17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160565</xdr:rowOff>
    </xdr:from>
    <xdr:to>
      <xdr:col>10</xdr:col>
      <xdr:colOff>165100</xdr:colOff>
      <xdr:row>76</xdr:row>
      <xdr:rowOff>90715</xdr:rowOff>
    </xdr:to>
    <xdr:sp macro="" textlink="">
      <xdr:nvSpPr>
        <xdr:cNvPr id="182" name="フローチャート: 判断 181"/>
        <xdr:cNvSpPr/>
      </xdr:nvSpPr>
      <xdr:spPr>
        <a:xfrm>
          <a:off x="1968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81842</xdr:rowOff>
    </xdr:from>
    <xdr:ext cx="469744" cy="259045"/>
    <xdr:sp macro="" textlink="">
      <xdr:nvSpPr>
        <xdr:cNvPr id="183" name="テキスト ボックス 182"/>
        <xdr:cNvSpPr txBox="1"/>
      </xdr:nvSpPr>
      <xdr:spPr>
        <a:xfrm>
          <a:off x="1784428" y="1311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26836</xdr:rowOff>
    </xdr:from>
    <xdr:to>
      <xdr:col>6</xdr:col>
      <xdr:colOff>38100</xdr:colOff>
      <xdr:row>76</xdr:row>
      <xdr:rowOff>128436</xdr:rowOff>
    </xdr:to>
    <xdr:sp macro="" textlink="">
      <xdr:nvSpPr>
        <xdr:cNvPr id="184" name="フローチャート: 判断 183"/>
        <xdr:cNvSpPr/>
      </xdr:nvSpPr>
      <xdr:spPr>
        <a:xfrm>
          <a:off x="1079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119563</xdr:rowOff>
    </xdr:from>
    <xdr:ext cx="469744" cy="259045"/>
    <xdr:sp macro="" textlink="">
      <xdr:nvSpPr>
        <xdr:cNvPr id="185" name="テキスト ボックス 184"/>
        <xdr:cNvSpPr txBox="1"/>
      </xdr:nvSpPr>
      <xdr:spPr>
        <a:xfrm>
          <a:off x="895428" y="1314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17576</xdr:rowOff>
    </xdr:from>
    <xdr:to>
      <xdr:col>24</xdr:col>
      <xdr:colOff>114300</xdr:colOff>
      <xdr:row>72</xdr:row>
      <xdr:rowOff>119176</xdr:rowOff>
    </xdr:to>
    <xdr:sp macro="" textlink="">
      <xdr:nvSpPr>
        <xdr:cNvPr id="191" name="楕円 190"/>
        <xdr:cNvSpPr/>
      </xdr:nvSpPr>
      <xdr:spPr>
        <a:xfrm>
          <a:off x="4584700" y="1236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40453</xdr:rowOff>
    </xdr:from>
    <xdr:ext cx="534377" cy="259045"/>
    <xdr:sp macro="" textlink="">
      <xdr:nvSpPr>
        <xdr:cNvPr id="192" name="維持補修費該当値テキスト"/>
        <xdr:cNvSpPr txBox="1"/>
      </xdr:nvSpPr>
      <xdr:spPr>
        <a:xfrm>
          <a:off x="4686300" y="1221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6090</xdr:rowOff>
    </xdr:from>
    <xdr:to>
      <xdr:col>20</xdr:col>
      <xdr:colOff>38100</xdr:colOff>
      <xdr:row>76</xdr:row>
      <xdr:rowOff>107690</xdr:rowOff>
    </xdr:to>
    <xdr:sp macro="" textlink="">
      <xdr:nvSpPr>
        <xdr:cNvPr id="193" name="楕円 192"/>
        <xdr:cNvSpPr/>
      </xdr:nvSpPr>
      <xdr:spPr>
        <a:xfrm>
          <a:off x="3746500" y="130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124217</xdr:rowOff>
    </xdr:from>
    <xdr:ext cx="469744" cy="259045"/>
    <xdr:sp macro="" textlink="">
      <xdr:nvSpPr>
        <xdr:cNvPr id="194" name="テキスト ボックス 193"/>
        <xdr:cNvSpPr txBox="1"/>
      </xdr:nvSpPr>
      <xdr:spPr>
        <a:xfrm>
          <a:off x="3562428" y="1281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71869</xdr:rowOff>
    </xdr:from>
    <xdr:to>
      <xdr:col>15</xdr:col>
      <xdr:colOff>101600</xdr:colOff>
      <xdr:row>76</xdr:row>
      <xdr:rowOff>2018</xdr:rowOff>
    </xdr:to>
    <xdr:sp macro="" textlink="">
      <xdr:nvSpPr>
        <xdr:cNvPr id="195" name="楕円 194"/>
        <xdr:cNvSpPr/>
      </xdr:nvSpPr>
      <xdr:spPr>
        <a:xfrm>
          <a:off x="2857500" y="129306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18546</xdr:rowOff>
    </xdr:from>
    <xdr:ext cx="469744" cy="259045"/>
    <xdr:sp macro="" textlink="">
      <xdr:nvSpPr>
        <xdr:cNvPr id="196" name="テキスト ボックス 195"/>
        <xdr:cNvSpPr txBox="1"/>
      </xdr:nvSpPr>
      <xdr:spPr>
        <a:xfrm>
          <a:off x="2673428" y="1270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141592</xdr:rowOff>
    </xdr:from>
    <xdr:to>
      <xdr:col>10</xdr:col>
      <xdr:colOff>165100</xdr:colOff>
      <xdr:row>75</xdr:row>
      <xdr:rowOff>71742</xdr:rowOff>
    </xdr:to>
    <xdr:sp macro="" textlink="">
      <xdr:nvSpPr>
        <xdr:cNvPr id="197" name="楕円 196"/>
        <xdr:cNvSpPr/>
      </xdr:nvSpPr>
      <xdr:spPr>
        <a:xfrm>
          <a:off x="1968500" y="1282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88269</xdr:rowOff>
    </xdr:from>
    <xdr:ext cx="469744" cy="259045"/>
    <xdr:sp macro="" textlink="">
      <xdr:nvSpPr>
        <xdr:cNvPr id="198" name="テキスト ボックス 197"/>
        <xdr:cNvSpPr txBox="1"/>
      </xdr:nvSpPr>
      <xdr:spPr>
        <a:xfrm>
          <a:off x="1784428" y="126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147022</xdr:rowOff>
    </xdr:from>
    <xdr:to>
      <xdr:col>6</xdr:col>
      <xdr:colOff>38100</xdr:colOff>
      <xdr:row>76</xdr:row>
      <xdr:rowOff>77172</xdr:rowOff>
    </xdr:to>
    <xdr:sp macro="" textlink="">
      <xdr:nvSpPr>
        <xdr:cNvPr id="199" name="楕円 198"/>
        <xdr:cNvSpPr/>
      </xdr:nvSpPr>
      <xdr:spPr>
        <a:xfrm>
          <a:off x="1079500" y="1300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93698</xdr:rowOff>
    </xdr:from>
    <xdr:ext cx="469744" cy="259045"/>
    <xdr:sp macro="" textlink="">
      <xdr:nvSpPr>
        <xdr:cNvPr id="200" name="テキスト ボックス 199"/>
        <xdr:cNvSpPr txBox="1"/>
      </xdr:nvSpPr>
      <xdr:spPr>
        <a:xfrm>
          <a:off x="895428" y="127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100761</xdr:rowOff>
    </xdr:from>
    <xdr:to>
      <xdr:col>24</xdr:col>
      <xdr:colOff>62865</xdr:colOff>
      <xdr:row>99</xdr:row>
      <xdr:rowOff>36361</xdr:rowOff>
    </xdr:to>
    <xdr:cxnSp macro="">
      <xdr:nvCxnSpPr>
        <xdr:cNvPr id="225" name="直線コネクタ 224"/>
        <xdr:cNvCxnSpPr/>
      </xdr:nvCxnSpPr>
      <xdr:spPr>
        <a:xfrm flipV="1">
          <a:off x="4633595" y="15531261"/>
          <a:ext cx="1270" cy="147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40188</xdr:rowOff>
    </xdr:from>
    <xdr:ext cx="534377" cy="259045"/>
    <xdr:sp macro="" textlink="">
      <xdr:nvSpPr>
        <xdr:cNvPr id="226" name="扶助費最小値テキスト"/>
        <xdr:cNvSpPr txBox="1"/>
      </xdr:nvSpPr>
      <xdr:spPr>
        <a:xfrm>
          <a:off x="4686300" y="1701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36361</xdr:rowOff>
    </xdr:from>
    <xdr:to>
      <xdr:col>24</xdr:col>
      <xdr:colOff>152400</xdr:colOff>
      <xdr:row>99</xdr:row>
      <xdr:rowOff>36361</xdr:rowOff>
    </xdr:to>
    <xdr:cxnSp macro="">
      <xdr:nvCxnSpPr>
        <xdr:cNvPr id="227" name="直線コネクタ 226"/>
        <xdr:cNvCxnSpPr/>
      </xdr:nvCxnSpPr>
      <xdr:spPr>
        <a:xfrm>
          <a:off x="4546600" y="1700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47438</xdr:rowOff>
    </xdr:from>
    <xdr:ext cx="599010" cy="259045"/>
    <xdr:sp macro="" textlink="">
      <xdr:nvSpPr>
        <xdr:cNvPr id="228" name="扶助費最大値テキスト"/>
        <xdr:cNvSpPr txBox="1"/>
      </xdr:nvSpPr>
      <xdr:spPr>
        <a:xfrm>
          <a:off x="4686300" y="153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100761</xdr:rowOff>
    </xdr:from>
    <xdr:to>
      <xdr:col>24</xdr:col>
      <xdr:colOff>152400</xdr:colOff>
      <xdr:row>90</xdr:row>
      <xdr:rowOff>100761</xdr:rowOff>
    </xdr:to>
    <xdr:cxnSp macro="">
      <xdr:nvCxnSpPr>
        <xdr:cNvPr id="229" name="直線コネクタ 228"/>
        <xdr:cNvCxnSpPr/>
      </xdr:nvCxnSpPr>
      <xdr:spPr>
        <a:xfrm>
          <a:off x="4546600" y="1553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119684</xdr:rowOff>
    </xdr:from>
    <xdr:to>
      <xdr:col>24</xdr:col>
      <xdr:colOff>63500</xdr:colOff>
      <xdr:row>99</xdr:row>
      <xdr:rowOff>15532</xdr:rowOff>
    </xdr:to>
    <xdr:cxnSp macro="">
      <xdr:nvCxnSpPr>
        <xdr:cNvPr id="230" name="直線コネクタ 229"/>
        <xdr:cNvCxnSpPr/>
      </xdr:nvCxnSpPr>
      <xdr:spPr>
        <a:xfrm flipV="1">
          <a:off x="3797300" y="16921784"/>
          <a:ext cx="838200" cy="6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94963</xdr:rowOff>
    </xdr:from>
    <xdr:ext cx="599010" cy="259045"/>
    <xdr:sp macro="" textlink="">
      <xdr:nvSpPr>
        <xdr:cNvPr id="231" name="扶助費平均値テキスト"/>
        <xdr:cNvSpPr txBox="1"/>
      </xdr:nvSpPr>
      <xdr:spPr>
        <a:xfrm>
          <a:off x="4686300" y="16382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72086</xdr:rowOff>
    </xdr:from>
    <xdr:to>
      <xdr:col>24</xdr:col>
      <xdr:colOff>114300</xdr:colOff>
      <xdr:row>97</xdr:row>
      <xdr:rowOff>2236</xdr:rowOff>
    </xdr:to>
    <xdr:sp macro="" textlink="">
      <xdr:nvSpPr>
        <xdr:cNvPr id="232" name="フローチャート: 判断 231"/>
        <xdr:cNvSpPr/>
      </xdr:nvSpPr>
      <xdr:spPr>
        <a:xfrm>
          <a:off x="4584700" y="165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15532</xdr:rowOff>
    </xdr:from>
    <xdr:to>
      <xdr:col>19</xdr:col>
      <xdr:colOff>177800</xdr:colOff>
      <xdr:row>99</xdr:row>
      <xdr:rowOff>54381</xdr:rowOff>
    </xdr:to>
    <xdr:cxnSp macro="">
      <xdr:nvCxnSpPr>
        <xdr:cNvPr id="233" name="直線コネクタ 232"/>
        <xdr:cNvCxnSpPr/>
      </xdr:nvCxnSpPr>
      <xdr:spPr>
        <a:xfrm flipV="1">
          <a:off x="2908300" y="16989082"/>
          <a:ext cx="889000" cy="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163627</xdr:rowOff>
    </xdr:from>
    <xdr:to>
      <xdr:col>20</xdr:col>
      <xdr:colOff>38100</xdr:colOff>
      <xdr:row>97</xdr:row>
      <xdr:rowOff>93777</xdr:rowOff>
    </xdr:to>
    <xdr:sp macro="" textlink="">
      <xdr:nvSpPr>
        <xdr:cNvPr id="234" name="フローチャート: 判断 233"/>
        <xdr:cNvSpPr/>
      </xdr:nvSpPr>
      <xdr:spPr>
        <a:xfrm>
          <a:off x="37465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110304</xdr:rowOff>
    </xdr:from>
    <xdr:ext cx="599010" cy="259045"/>
    <xdr:sp macro="" textlink="">
      <xdr:nvSpPr>
        <xdr:cNvPr id="235" name="テキスト ボックス 234"/>
        <xdr:cNvSpPr txBox="1"/>
      </xdr:nvSpPr>
      <xdr:spPr>
        <a:xfrm>
          <a:off x="3497795" y="1639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37097</xdr:rowOff>
    </xdr:from>
    <xdr:to>
      <xdr:col>15</xdr:col>
      <xdr:colOff>50800</xdr:colOff>
      <xdr:row>99</xdr:row>
      <xdr:rowOff>54381</xdr:rowOff>
    </xdr:to>
    <xdr:cxnSp macro="">
      <xdr:nvCxnSpPr>
        <xdr:cNvPr id="236" name="直線コネクタ 235"/>
        <xdr:cNvCxnSpPr/>
      </xdr:nvCxnSpPr>
      <xdr:spPr>
        <a:xfrm>
          <a:off x="2019300" y="17010647"/>
          <a:ext cx="889000" cy="1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65697</xdr:rowOff>
    </xdr:from>
    <xdr:to>
      <xdr:col>15</xdr:col>
      <xdr:colOff>101600</xdr:colOff>
      <xdr:row>97</xdr:row>
      <xdr:rowOff>167297</xdr:rowOff>
    </xdr:to>
    <xdr:sp macro="" textlink="">
      <xdr:nvSpPr>
        <xdr:cNvPr id="237" name="フローチャート: 判断 236"/>
        <xdr:cNvSpPr/>
      </xdr:nvSpPr>
      <xdr:spPr>
        <a:xfrm>
          <a:off x="2857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12374</xdr:rowOff>
    </xdr:from>
    <xdr:ext cx="599010" cy="259045"/>
    <xdr:sp macro="" textlink="">
      <xdr:nvSpPr>
        <xdr:cNvPr id="238" name="テキスト ボックス 237"/>
        <xdr:cNvSpPr txBox="1"/>
      </xdr:nvSpPr>
      <xdr:spPr>
        <a:xfrm>
          <a:off x="2608795" y="1647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35077</xdr:rowOff>
    </xdr:from>
    <xdr:to>
      <xdr:col>10</xdr:col>
      <xdr:colOff>114300</xdr:colOff>
      <xdr:row>99</xdr:row>
      <xdr:rowOff>37097</xdr:rowOff>
    </xdr:to>
    <xdr:cxnSp macro="">
      <xdr:nvCxnSpPr>
        <xdr:cNvPr id="239" name="直線コネクタ 238"/>
        <xdr:cNvCxnSpPr/>
      </xdr:nvCxnSpPr>
      <xdr:spPr>
        <a:xfrm>
          <a:off x="1130300" y="17008627"/>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87148</xdr:rowOff>
    </xdr:from>
    <xdr:to>
      <xdr:col>10</xdr:col>
      <xdr:colOff>165100</xdr:colOff>
      <xdr:row>98</xdr:row>
      <xdr:rowOff>17298</xdr:rowOff>
    </xdr:to>
    <xdr:sp macro="" textlink="">
      <xdr:nvSpPr>
        <xdr:cNvPr id="240" name="フローチャート: 判断 239"/>
        <xdr:cNvSpPr/>
      </xdr:nvSpPr>
      <xdr:spPr>
        <a:xfrm>
          <a:off x="1968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33825</xdr:rowOff>
    </xdr:from>
    <xdr:ext cx="599010" cy="259045"/>
    <xdr:sp macro="" textlink="">
      <xdr:nvSpPr>
        <xdr:cNvPr id="241" name="テキスト ボックス 240"/>
        <xdr:cNvSpPr txBox="1"/>
      </xdr:nvSpPr>
      <xdr:spPr>
        <a:xfrm>
          <a:off x="1719795" y="1649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116167</xdr:rowOff>
    </xdr:from>
    <xdr:to>
      <xdr:col>6</xdr:col>
      <xdr:colOff>38100</xdr:colOff>
      <xdr:row>98</xdr:row>
      <xdr:rowOff>46317</xdr:rowOff>
    </xdr:to>
    <xdr:sp macro="" textlink="">
      <xdr:nvSpPr>
        <xdr:cNvPr id="242" name="フローチャート: 判断 241"/>
        <xdr:cNvSpPr/>
      </xdr:nvSpPr>
      <xdr:spPr>
        <a:xfrm>
          <a:off x="1079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62844</xdr:rowOff>
    </xdr:from>
    <xdr:ext cx="599010" cy="259045"/>
    <xdr:sp macro="" textlink="">
      <xdr:nvSpPr>
        <xdr:cNvPr id="243" name="テキスト ボックス 242"/>
        <xdr:cNvSpPr txBox="1"/>
      </xdr:nvSpPr>
      <xdr:spPr>
        <a:xfrm>
          <a:off x="830795" y="1652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68884</xdr:rowOff>
    </xdr:from>
    <xdr:to>
      <xdr:col>24</xdr:col>
      <xdr:colOff>114300</xdr:colOff>
      <xdr:row>98</xdr:row>
      <xdr:rowOff>170484</xdr:rowOff>
    </xdr:to>
    <xdr:sp macro="" textlink="">
      <xdr:nvSpPr>
        <xdr:cNvPr id="249" name="楕円 248"/>
        <xdr:cNvSpPr/>
      </xdr:nvSpPr>
      <xdr:spPr>
        <a:xfrm>
          <a:off x="4584700" y="1687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155261</xdr:rowOff>
    </xdr:from>
    <xdr:ext cx="534377" cy="259045"/>
    <xdr:sp macro="" textlink="">
      <xdr:nvSpPr>
        <xdr:cNvPr id="250" name="扶助費該当値テキスト"/>
        <xdr:cNvSpPr txBox="1"/>
      </xdr:nvSpPr>
      <xdr:spPr>
        <a:xfrm>
          <a:off x="4686300" y="1678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136182</xdr:rowOff>
    </xdr:from>
    <xdr:to>
      <xdr:col>20</xdr:col>
      <xdr:colOff>38100</xdr:colOff>
      <xdr:row>99</xdr:row>
      <xdr:rowOff>66332</xdr:rowOff>
    </xdr:to>
    <xdr:sp macro="" textlink="">
      <xdr:nvSpPr>
        <xdr:cNvPr id="251" name="楕円 250"/>
        <xdr:cNvSpPr/>
      </xdr:nvSpPr>
      <xdr:spPr>
        <a:xfrm>
          <a:off x="3746500" y="169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57459</xdr:rowOff>
    </xdr:from>
    <xdr:ext cx="534377" cy="259045"/>
    <xdr:sp macro="" textlink="">
      <xdr:nvSpPr>
        <xdr:cNvPr id="252" name="テキスト ボックス 251"/>
        <xdr:cNvSpPr txBox="1"/>
      </xdr:nvSpPr>
      <xdr:spPr>
        <a:xfrm>
          <a:off x="3530111" y="170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3581</xdr:rowOff>
    </xdr:from>
    <xdr:to>
      <xdr:col>15</xdr:col>
      <xdr:colOff>101600</xdr:colOff>
      <xdr:row>99</xdr:row>
      <xdr:rowOff>105181</xdr:rowOff>
    </xdr:to>
    <xdr:sp macro="" textlink="">
      <xdr:nvSpPr>
        <xdr:cNvPr id="253" name="楕円 252"/>
        <xdr:cNvSpPr/>
      </xdr:nvSpPr>
      <xdr:spPr>
        <a:xfrm>
          <a:off x="2857500" y="1697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96308</xdr:rowOff>
    </xdr:from>
    <xdr:ext cx="534377" cy="259045"/>
    <xdr:sp macro="" textlink="">
      <xdr:nvSpPr>
        <xdr:cNvPr id="254" name="テキスト ボックス 253"/>
        <xdr:cNvSpPr txBox="1"/>
      </xdr:nvSpPr>
      <xdr:spPr>
        <a:xfrm>
          <a:off x="2641111" y="170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157747</xdr:rowOff>
    </xdr:from>
    <xdr:to>
      <xdr:col>10</xdr:col>
      <xdr:colOff>165100</xdr:colOff>
      <xdr:row>99</xdr:row>
      <xdr:rowOff>87897</xdr:rowOff>
    </xdr:to>
    <xdr:sp macro="" textlink="">
      <xdr:nvSpPr>
        <xdr:cNvPr id="255" name="楕円 254"/>
        <xdr:cNvSpPr/>
      </xdr:nvSpPr>
      <xdr:spPr>
        <a:xfrm>
          <a:off x="1968500" y="169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79024</xdr:rowOff>
    </xdr:from>
    <xdr:ext cx="534377" cy="259045"/>
    <xdr:sp macro="" textlink="">
      <xdr:nvSpPr>
        <xdr:cNvPr id="256" name="テキスト ボックス 255"/>
        <xdr:cNvSpPr txBox="1"/>
      </xdr:nvSpPr>
      <xdr:spPr>
        <a:xfrm>
          <a:off x="1752111" y="1705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155727</xdr:rowOff>
    </xdr:from>
    <xdr:to>
      <xdr:col>6</xdr:col>
      <xdr:colOff>38100</xdr:colOff>
      <xdr:row>99</xdr:row>
      <xdr:rowOff>85877</xdr:rowOff>
    </xdr:to>
    <xdr:sp macro="" textlink="">
      <xdr:nvSpPr>
        <xdr:cNvPr id="257" name="楕円 256"/>
        <xdr:cNvSpPr/>
      </xdr:nvSpPr>
      <xdr:spPr>
        <a:xfrm>
          <a:off x="1079500" y="169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77004</xdr:rowOff>
    </xdr:from>
    <xdr:ext cx="534377" cy="259045"/>
    <xdr:sp macro="" textlink="">
      <xdr:nvSpPr>
        <xdr:cNvPr id="258" name="テキスト ボックス 257"/>
        <xdr:cNvSpPr txBox="1"/>
      </xdr:nvSpPr>
      <xdr:spPr>
        <a:xfrm>
          <a:off x="863111" y="170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120444</xdr:rowOff>
    </xdr:from>
    <xdr:to>
      <xdr:col>54</xdr:col>
      <xdr:colOff>189865</xdr:colOff>
      <xdr:row>35</xdr:row>
      <xdr:rowOff>159436</xdr:rowOff>
    </xdr:to>
    <xdr:cxnSp macro="">
      <xdr:nvCxnSpPr>
        <xdr:cNvPr id="283" name="直線コネクタ 282"/>
        <xdr:cNvCxnSpPr/>
      </xdr:nvCxnSpPr>
      <xdr:spPr>
        <a:xfrm flipV="1">
          <a:off x="10475595" y="5435394"/>
          <a:ext cx="1270" cy="72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163263</xdr:rowOff>
    </xdr:from>
    <xdr:ext cx="599010" cy="259045"/>
    <xdr:sp macro="" textlink="">
      <xdr:nvSpPr>
        <xdr:cNvPr id="284" name="補助費等最小値テキスト"/>
        <xdr:cNvSpPr txBox="1"/>
      </xdr:nvSpPr>
      <xdr:spPr>
        <a:xfrm>
          <a:off x="10528300" y="61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159436</xdr:rowOff>
    </xdr:from>
    <xdr:to>
      <xdr:col>55</xdr:col>
      <xdr:colOff>88900</xdr:colOff>
      <xdr:row>35</xdr:row>
      <xdr:rowOff>159436</xdr:rowOff>
    </xdr:to>
    <xdr:cxnSp macro="">
      <xdr:nvCxnSpPr>
        <xdr:cNvPr id="285" name="直線コネクタ 284"/>
        <xdr:cNvCxnSpPr/>
      </xdr:nvCxnSpPr>
      <xdr:spPr>
        <a:xfrm>
          <a:off x="10388600" y="61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67121</xdr:rowOff>
    </xdr:from>
    <xdr:ext cx="599010" cy="259045"/>
    <xdr:sp macro="" textlink="">
      <xdr:nvSpPr>
        <xdr:cNvPr id="286" name="補助費等最大値テキスト"/>
        <xdr:cNvSpPr txBox="1"/>
      </xdr:nvSpPr>
      <xdr:spPr>
        <a:xfrm>
          <a:off x="10528300" y="52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120444</xdr:rowOff>
    </xdr:from>
    <xdr:to>
      <xdr:col>55</xdr:col>
      <xdr:colOff>88900</xdr:colOff>
      <xdr:row>31</xdr:row>
      <xdr:rowOff>120444</xdr:rowOff>
    </xdr:to>
    <xdr:cxnSp macro="">
      <xdr:nvCxnSpPr>
        <xdr:cNvPr id="287" name="直線コネクタ 286"/>
        <xdr:cNvCxnSpPr/>
      </xdr:nvCxnSpPr>
      <xdr:spPr>
        <a:xfrm>
          <a:off x="10388600" y="54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8217</xdr:rowOff>
    </xdr:from>
    <xdr:to>
      <xdr:col>55</xdr:col>
      <xdr:colOff>0</xdr:colOff>
      <xdr:row>37</xdr:row>
      <xdr:rowOff>21361</xdr:rowOff>
    </xdr:to>
    <xdr:cxnSp macro="">
      <xdr:nvCxnSpPr>
        <xdr:cNvPr id="288" name="直線コネクタ 287"/>
        <xdr:cNvCxnSpPr/>
      </xdr:nvCxnSpPr>
      <xdr:spPr>
        <a:xfrm flipV="1">
          <a:off x="9639300" y="5494617"/>
          <a:ext cx="838200" cy="87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136158</xdr:rowOff>
    </xdr:from>
    <xdr:ext cx="599010" cy="259045"/>
    <xdr:sp macro="" textlink="">
      <xdr:nvSpPr>
        <xdr:cNvPr id="289" name="補助費等平均値テキスト"/>
        <xdr:cNvSpPr txBox="1"/>
      </xdr:nvSpPr>
      <xdr:spPr>
        <a:xfrm>
          <a:off x="10528300" y="5794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157731</xdr:rowOff>
    </xdr:from>
    <xdr:to>
      <xdr:col>55</xdr:col>
      <xdr:colOff>50800</xdr:colOff>
      <xdr:row>34</xdr:row>
      <xdr:rowOff>87881</xdr:rowOff>
    </xdr:to>
    <xdr:sp macro="" textlink="">
      <xdr:nvSpPr>
        <xdr:cNvPr id="290" name="フローチャート: 判断 289"/>
        <xdr:cNvSpPr/>
      </xdr:nvSpPr>
      <xdr:spPr>
        <a:xfrm>
          <a:off x="10426700" y="581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21361</xdr:rowOff>
    </xdr:from>
    <xdr:to>
      <xdr:col>50</xdr:col>
      <xdr:colOff>114300</xdr:colOff>
      <xdr:row>38</xdr:row>
      <xdr:rowOff>64956</xdr:rowOff>
    </xdr:to>
    <xdr:cxnSp macro="">
      <xdr:nvCxnSpPr>
        <xdr:cNvPr id="291" name="直線コネクタ 290"/>
        <xdr:cNvCxnSpPr/>
      </xdr:nvCxnSpPr>
      <xdr:spPr>
        <a:xfrm flipV="1">
          <a:off x="8750300" y="6365011"/>
          <a:ext cx="889000" cy="21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153335</xdr:rowOff>
    </xdr:from>
    <xdr:to>
      <xdr:col>50</xdr:col>
      <xdr:colOff>165100</xdr:colOff>
      <xdr:row>39</xdr:row>
      <xdr:rowOff>83485</xdr:rowOff>
    </xdr:to>
    <xdr:sp macro="" textlink="">
      <xdr:nvSpPr>
        <xdr:cNvPr id="292" name="フローチャート: 判断 291"/>
        <xdr:cNvSpPr/>
      </xdr:nvSpPr>
      <xdr:spPr>
        <a:xfrm>
          <a:off x="9588500" y="66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74612</xdr:rowOff>
    </xdr:from>
    <xdr:ext cx="534377" cy="259045"/>
    <xdr:sp macro="" textlink="">
      <xdr:nvSpPr>
        <xdr:cNvPr id="293" name="テキスト ボックス 292"/>
        <xdr:cNvSpPr txBox="1"/>
      </xdr:nvSpPr>
      <xdr:spPr>
        <a:xfrm>
          <a:off x="9372111" y="67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64956</xdr:rowOff>
    </xdr:from>
    <xdr:to>
      <xdr:col>45</xdr:col>
      <xdr:colOff>177800</xdr:colOff>
      <xdr:row>38</xdr:row>
      <xdr:rowOff>66068</xdr:rowOff>
    </xdr:to>
    <xdr:cxnSp macro="">
      <xdr:nvCxnSpPr>
        <xdr:cNvPr id="294" name="直線コネクタ 293"/>
        <xdr:cNvCxnSpPr/>
      </xdr:nvCxnSpPr>
      <xdr:spPr>
        <a:xfrm flipV="1">
          <a:off x="7861300" y="6580056"/>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5004</xdr:rowOff>
    </xdr:from>
    <xdr:to>
      <xdr:col>46</xdr:col>
      <xdr:colOff>38100</xdr:colOff>
      <xdr:row>39</xdr:row>
      <xdr:rowOff>106604</xdr:rowOff>
    </xdr:to>
    <xdr:sp macro="" textlink="">
      <xdr:nvSpPr>
        <xdr:cNvPr id="295" name="フローチャート: 判断 294"/>
        <xdr:cNvSpPr/>
      </xdr:nvSpPr>
      <xdr:spPr>
        <a:xfrm>
          <a:off x="8699500" y="66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97731</xdr:rowOff>
    </xdr:from>
    <xdr:ext cx="534377" cy="259045"/>
    <xdr:sp macro="" textlink="">
      <xdr:nvSpPr>
        <xdr:cNvPr id="296" name="テキスト ボックス 295"/>
        <xdr:cNvSpPr txBox="1"/>
      </xdr:nvSpPr>
      <xdr:spPr>
        <a:xfrm>
          <a:off x="8483111" y="678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40259</xdr:rowOff>
    </xdr:from>
    <xdr:to>
      <xdr:col>41</xdr:col>
      <xdr:colOff>50800</xdr:colOff>
      <xdr:row>38</xdr:row>
      <xdr:rowOff>66068</xdr:rowOff>
    </xdr:to>
    <xdr:cxnSp macro="">
      <xdr:nvCxnSpPr>
        <xdr:cNvPr id="297" name="直線コネクタ 296"/>
        <xdr:cNvCxnSpPr/>
      </xdr:nvCxnSpPr>
      <xdr:spPr>
        <a:xfrm>
          <a:off x="6972300" y="6555359"/>
          <a:ext cx="8890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12449</xdr:rowOff>
    </xdr:from>
    <xdr:to>
      <xdr:col>41</xdr:col>
      <xdr:colOff>101600</xdr:colOff>
      <xdr:row>39</xdr:row>
      <xdr:rowOff>114049</xdr:rowOff>
    </xdr:to>
    <xdr:sp macro="" textlink="">
      <xdr:nvSpPr>
        <xdr:cNvPr id="298" name="フローチャート: 判断 297"/>
        <xdr:cNvSpPr/>
      </xdr:nvSpPr>
      <xdr:spPr>
        <a:xfrm>
          <a:off x="7810500" y="669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105176</xdr:rowOff>
    </xdr:from>
    <xdr:ext cx="534377" cy="259045"/>
    <xdr:sp macro="" textlink="">
      <xdr:nvSpPr>
        <xdr:cNvPr id="299" name="テキスト ボックス 298"/>
        <xdr:cNvSpPr txBox="1"/>
      </xdr:nvSpPr>
      <xdr:spPr>
        <a:xfrm>
          <a:off x="7594111" y="679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38753</xdr:rowOff>
    </xdr:from>
    <xdr:to>
      <xdr:col>36</xdr:col>
      <xdr:colOff>165100</xdr:colOff>
      <xdr:row>39</xdr:row>
      <xdr:rowOff>140353</xdr:rowOff>
    </xdr:to>
    <xdr:sp macro="" textlink="">
      <xdr:nvSpPr>
        <xdr:cNvPr id="300" name="フローチャート: 判断 299"/>
        <xdr:cNvSpPr/>
      </xdr:nvSpPr>
      <xdr:spPr>
        <a:xfrm>
          <a:off x="6921500" y="672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131480</xdr:rowOff>
    </xdr:from>
    <xdr:ext cx="534377" cy="259045"/>
    <xdr:sp macro="" textlink="">
      <xdr:nvSpPr>
        <xdr:cNvPr id="301" name="テキスト ボックス 300"/>
        <xdr:cNvSpPr txBox="1"/>
      </xdr:nvSpPr>
      <xdr:spPr>
        <a:xfrm>
          <a:off x="6705111" y="68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128867</xdr:rowOff>
    </xdr:from>
    <xdr:to>
      <xdr:col>55</xdr:col>
      <xdr:colOff>50800</xdr:colOff>
      <xdr:row>32</xdr:row>
      <xdr:rowOff>59017</xdr:rowOff>
    </xdr:to>
    <xdr:sp macro="" textlink="">
      <xdr:nvSpPr>
        <xdr:cNvPr id="307" name="楕円 306"/>
        <xdr:cNvSpPr/>
      </xdr:nvSpPr>
      <xdr:spPr>
        <a:xfrm>
          <a:off x="10426700" y="544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43794</xdr:rowOff>
    </xdr:from>
    <xdr:ext cx="599010" cy="259045"/>
    <xdr:sp macro="" textlink="">
      <xdr:nvSpPr>
        <xdr:cNvPr id="308" name="補助費等該当値テキスト"/>
        <xdr:cNvSpPr txBox="1"/>
      </xdr:nvSpPr>
      <xdr:spPr>
        <a:xfrm>
          <a:off x="10528300" y="535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142011</xdr:rowOff>
    </xdr:from>
    <xdr:to>
      <xdr:col>50</xdr:col>
      <xdr:colOff>165100</xdr:colOff>
      <xdr:row>37</xdr:row>
      <xdr:rowOff>72161</xdr:rowOff>
    </xdr:to>
    <xdr:sp macro="" textlink="">
      <xdr:nvSpPr>
        <xdr:cNvPr id="309" name="楕円 308"/>
        <xdr:cNvSpPr/>
      </xdr:nvSpPr>
      <xdr:spPr>
        <a:xfrm>
          <a:off x="9588500" y="63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88688</xdr:rowOff>
    </xdr:from>
    <xdr:ext cx="534377" cy="259045"/>
    <xdr:sp macro="" textlink="">
      <xdr:nvSpPr>
        <xdr:cNvPr id="310" name="テキスト ボックス 309"/>
        <xdr:cNvSpPr txBox="1"/>
      </xdr:nvSpPr>
      <xdr:spPr>
        <a:xfrm>
          <a:off x="9372111" y="608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14156</xdr:rowOff>
    </xdr:from>
    <xdr:to>
      <xdr:col>46</xdr:col>
      <xdr:colOff>38100</xdr:colOff>
      <xdr:row>38</xdr:row>
      <xdr:rowOff>115756</xdr:rowOff>
    </xdr:to>
    <xdr:sp macro="" textlink="">
      <xdr:nvSpPr>
        <xdr:cNvPr id="311" name="楕円 310"/>
        <xdr:cNvSpPr/>
      </xdr:nvSpPr>
      <xdr:spPr>
        <a:xfrm>
          <a:off x="8699500" y="65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132282</xdr:rowOff>
    </xdr:from>
    <xdr:ext cx="534377" cy="259045"/>
    <xdr:sp macro="" textlink="">
      <xdr:nvSpPr>
        <xdr:cNvPr id="312" name="テキスト ボックス 311"/>
        <xdr:cNvSpPr txBox="1"/>
      </xdr:nvSpPr>
      <xdr:spPr>
        <a:xfrm>
          <a:off x="8483111" y="63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15268</xdr:rowOff>
    </xdr:from>
    <xdr:to>
      <xdr:col>41</xdr:col>
      <xdr:colOff>101600</xdr:colOff>
      <xdr:row>38</xdr:row>
      <xdr:rowOff>116868</xdr:rowOff>
    </xdr:to>
    <xdr:sp macro="" textlink="">
      <xdr:nvSpPr>
        <xdr:cNvPr id="313" name="楕円 312"/>
        <xdr:cNvSpPr/>
      </xdr:nvSpPr>
      <xdr:spPr>
        <a:xfrm>
          <a:off x="7810500" y="65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133395</xdr:rowOff>
    </xdr:from>
    <xdr:ext cx="534377" cy="259045"/>
    <xdr:sp macro="" textlink="">
      <xdr:nvSpPr>
        <xdr:cNvPr id="314" name="テキスト ボックス 313"/>
        <xdr:cNvSpPr txBox="1"/>
      </xdr:nvSpPr>
      <xdr:spPr>
        <a:xfrm>
          <a:off x="7594111" y="630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160909</xdr:rowOff>
    </xdr:from>
    <xdr:to>
      <xdr:col>36</xdr:col>
      <xdr:colOff>165100</xdr:colOff>
      <xdr:row>38</xdr:row>
      <xdr:rowOff>91059</xdr:rowOff>
    </xdr:to>
    <xdr:sp macro="" textlink="">
      <xdr:nvSpPr>
        <xdr:cNvPr id="315" name="楕円 314"/>
        <xdr:cNvSpPr/>
      </xdr:nvSpPr>
      <xdr:spPr>
        <a:xfrm>
          <a:off x="6921500" y="65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107586</xdr:rowOff>
    </xdr:from>
    <xdr:ext cx="534377" cy="259045"/>
    <xdr:sp macro="" textlink="">
      <xdr:nvSpPr>
        <xdr:cNvPr id="316" name="テキスト ボックス 315"/>
        <xdr:cNvSpPr txBox="1"/>
      </xdr:nvSpPr>
      <xdr:spPr>
        <a:xfrm>
          <a:off x="6705111" y="62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9" name="テキスト ボックス 3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157391</xdr:rowOff>
    </xdr:from>
    <xdr:to>
      <xdr:col>54</xdr:col>
      <xdr:colOff>189865</xdr:colOff>
      <xdr:row>59</xdr:row>
      <xdr:rowOff>64415</xdr:rowOff>
    </xdr:to>
    <xdr:cxnSp macro="">
      <xdr:nvCxnSpPr>
        <xdr:cNvPr id="341" name="直線コネクタ 340"/>
        <xdr:cNvCxnSpPr/>
      </xdr:nvCxnSpPr>
      <xdr:spPr>
        <a:xfrm flipV="1">
          <a:off x="10475595" y="8558441"/>
          <a:ext cx="1270" cy="162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68242</xdr:rowOff>
    </xdr:from>
    <xdr:ext cx="534377" cy="259045"/>
    <xdr:sp macro="" textlink="">
      <xdr:nvSpPr>
        <xdr:cNvPr id="342" name="普通建設事業費最小値テキスト"/>
        <xdr:cNvSpPr txBox="1"/>
      </xdr:nvSpPr>
      <xdr:spPr>
        <a:xfrm>
          <a:off x="10528300" y="101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64415</xdr:rowOff>
    </xdr:from>
    <xdr:to>
      <xdr:col>55</xdr:col>
      <xdr:colOff>88900</xdr:colOff>
      <xdr:row>59</xdr:row>
      <xdr:rowOff>64415</xdr:rowOff>
    </xdr:to>
    <xdr:cxnSp macro="">
      <xdr:nvCxnSpPr>
        <xdr:cNvPr id="343" name="直線コネクタ 342"/>
        <xdr:cNvCxnSpPr/>
      </xdr:nvCxnSpPr>
      <xdr:spPr>
        <a:xfrm>
          <a:off x="10388600" y="1017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104068</xdr:rowOff>
    </xdr:from>
    <xdr:ext cx="599010" cy="259045"/>
    <xdr:sp macro="" textlink="">
      <xdr:nvSpPr>
        <xdr:cNvPr id="344" name="普通建設事業費最大値テキスト"/>
        <xdr:cNvSpPr txBox="1"/>
      </xdr:nvSpPr>
      <xdr:spPr>
        <a:xfrm>
          <a:off x="10528300" y="83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157391</xdr:rowOff>
    </xdr:from>
    <xdr:to>
      <xdr:col>55</xdr:col>
      <xdr:colOff>88900</xdr:colOff>
      <xdr:row>49</xdr:row>
      <xdr:rowOff>157391</xdr:rowOff>
    </xdr:to>
    <xdr:cxnSp macro="">
      <xdr:nvCxnSpPr>
        <xdr:cNvPr id="345" name="直線コネクタ 344"/>
        <xdr:cNvCxnSpPr/>
      </xdr:nvCxnSpPr>
      <xdr:spPr>
        <a:xfrm>
          <a:off x="10388600" y="85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40894</xdr:rowOff>
    </xdr:from>
    <xdr:to>
      <xdr:col>55</xdr:col>
      <xdr:colOff>0</xdr:colOff>
      <xdr:row>58</xdr:row>
      <xdr:rowOff>146583</xdr:rowOff>
    </xdr:to>
    <xdr:cxnSp macro="">
      <xdr:nvCxnSpPr>
        <xdr:cNvPr id="346" name="直線コネクタ 345"/>
        <xdr:cNvCxnSpPr/>
      </xdr:nvCxnSpPr>
      <xdr:spPr>
        <a:xfrm>
          <a:off x="9639300" y="9984994"/>
          <a:ext cx="838200" cy="10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159326</xdr:rowOff>
    </xdr:from>
    <xdr:ext cx="534377" cy="259045"/>
    <xdr:sp macro="" textlink="">
      <xdr:nvSpPr>
        <xdr:cNvPr id="347" name="普通建設事業費平均値テキスト"/>
        <xdr:cNvSpPr txBox="1"/>
      </xdr:nvSpPr>
      <xdr:spPr>
        <a:xfrm>
          <a:off x="10528300" y="9417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136449</xdr:rowOff>
    </xdr:from>
    <xdr:to>
      <xdr:col>55</xdr:col>
      <xdr:colOff>50800</xdr:colOff>
      <xdr:row>56</xdr:row>
      <xdr:rowOff>66599</xdr:rowOff>
    </xdr:to>
    <xdr:sp macro="" textlink="">
      <xdr:nvSpPr>
        <xdr:cNvPr id="348" name="フローチャート: 判断 347"/>
        <xdr:cNvSpPr/>
      </xdr:nvSpPr>
      <xdr:spPr>
        <a:xfrm>
          <a:off x="104267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40894</xdr:rowOff>
    </xdr:from>
    <xdr:to>
      <xdr:col>50</xdr:col>
      <xdr:colOff>114300</xdr:colOff>
      <xdr:row>58</xdr:row>
      <xdr:rowOff>99225</xdr:rowOff>
    </xdr:to>
    <xdr:cxnSp macro="">
      <xdr:nvCxnSpPr>
        <xdr:cNvPr id="349" name="直線コネクタ 348"/>
        <xdr:cNvCxnSpPr/>
      </xdr:nvCxnSpPr>
      <xdr:spPr>
        <a:xfrm flipV="1">
          <a:off x="8750300" y="9984994"/>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145402</xdr:rowOff>
    </xdr:from>
    <xdr:to>
      <xdr:col>50</xdr:col>
      <xdr:colOff>165100</xdr:colOff>
      <xdr:row>56</xdr:row>
      <xdr:rowOff>75552</xdr:rowOff>
    </xdr:to>
    <xdr:sp macro="" textlink="">
      <xdr:nvSpPr>
        <xdr:cNvPr id="350" name="フローチャート: 判断 349"/>
        <xdr:cNvSpPr/>
      </xdr:nvSpPr>
      <xdr:spPr>
        <a:xfrm>
          <a:off x="9588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92079</xdr:rowOff>
    </xdr:from>
    <xdr:ext cx="534377" cy="259045"/>
    <xdr:sp macro="" textlink="">
      <xdr:nvSpPr>
        <xdr:cNvPr id="351" name="テキスト ボックス 350"/>
        <xdr:cNvSpPr txBox="1"/>
      </xdr:nvSpPr>
      <xdr:spPr>
        <a:xfrm>
          <a:off x="9372111" y="93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99225</xdr:rowOff>
    </xdr:from>
    <xdr:to>
      <xdr:col>45</xdr:col>
      <xdr:colOff>177800</xdr:colOff>
      <xdr:row>58</xdr:row>
      <xdr:rowOff>114821</xdr:rowOff>
    </xdr:to>
    <xdr:cxnSp macro="">
      <xdr:nvCxnSpPr>
        <xdr:cNvPr id="352" name="直線コネクタ 351"/>
        <xdr:cNvCxnSpPr/>
      </xdr:nvCxnSpPr>
      <xdr:spPr>
        <a:xfrm flipV="1">
          <a:off x="7861300" y="10043325"/>
          <a:ext cx="8890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39840</xdr:rowOff>
    </xdr:from>
    <xdr:to>
      <xdr:col>46</xdr:col>
      <xdr:colOff>38100</xdr:colOff>
      <xdr:row>56</xdr:row>
      <xdr:rowOff>141440</xdr:rowOff>
    </xdr:to>
    <xdr:sp macro="" textlink="">
      <xdr:nvSpPr>
        <xdr:cNvPr id="353" name="フローチャート: 判断 352"/>
        <xdr:cNvSpPr/>
      </xdr:nvSpPr>
      <xdr:spPr>
        <a:xfrm>
          <a:off x="8699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157967</xdr:rowOff>
    </xdr:from>
    <xdr:ext cx="534377" cy="259045"/>
    <xdr:sp macro="" textlink="">
      <xdr:nvSpPr>
        <xdr:cNvPr id="354" name="テキスト ボックス 353"/>
        <xdr:cNvSpPr txBox="1"/>
      </xdr:nvSpPr>
      <xdr:spPr>
        <a:xfrm>
          <a:off x="8483111" y="94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17793</xdr:rowOff>
    </xdr:from>
    <xdr:to>
      <xdr:col>41</xdr:col>
      <xdr:colOff>50800</xdr:colOff>
      <xdr:row>58</xdr:row>
      <xdr:rowOff>114821</xdr:rowOff>
    </xdr:to>
    <xdr:cxnSp macro="">
      <xdr:nvCxnSpPr>
        <xdr:cNvPr id="355" name="直線コネクタ 354"/>
        <xdr:cNvCxnSpPr/>
      </xdr:nvCxnSpPr>
      <xdr:spPr>
        <a:xfrm>
          <a:off x="6972300" y="9790443"/>
          <a:ext cx="889000" cy="2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xdr:rowOff>
    </xdr:from>
    <xdr:to>
      <xdr:col>41</xdr:col>
      <xdr:colOff>101600</xdr:colOff>
      <xdr:row>56</xdr:row>
      <xdr:rowOff>118681</xdr:rowOff>
    </xdr:to>
    <xdr:sp macro="" textlink="">
      <xdr:nvSpPr>
        <xdr:cNvPr id="356" name="フローチャート: 判断 355"/>
        <xdr:cNvSpPr/>
      </xdr:nvSpPr>
      <xdr:spPr>
        <a:xfrm>
          <a:off x="7810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135208</xdr:rowOff>
    </xdr:from>
    <xdr:ext cx="534377" cy="259045"/>
    <xdr:sp macro="" textlink="">
      <xdr:nvSpPr>
        <xdr:cNvPr id="357" name="テキスト ボックス 356"/>
        <xdr:cNvSpPr txBox="1"/>
      </xdr:nvSpPr>
      <xdr:spPr>
        <a:xfrm>
          <a:off x="7594111" y="93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51536</xdr:rowOff>
    </xdr:from>
    <xdr:to>
      <xdr:col>36</xdr:col>
      <xdr:colOff>165100</xdr:colOff>
      <xdr:row>56</xdr:row>
      <xdr:rowOff>153136</xdr:rowOff>
    </xdr:to>
    <xdr:sp macro="" textlink="">
      <xdr:nvSpPr>
        <xdr:cNvPr id="358" name="フローチャート: 判断 357"/>
        <xdr:cNvSpPr/>
      </xdr:nvSpPr>
      <xdr:spPr>
        <a:xfrm>
          <a:off x="6921500" y="96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169663</xdr:rowOff>
    </xdr:from>
    <xdr:ext cx="534377" cy="259045"/>
    <xdr:sp macro="" textlink="">
      <xdr:nvSpPr>
        <xdr:cNvPr id="359" name="テキスト ボックス 358"/>
        <xdr:cNvSpPr txBox="1"/>
      </xdr:nvSpPr>
      <xdr:spPr>
        <a:xfrm>
          <a:off x="6705111" y="94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95783</xdr:rowOff>
    </xdr:from>
    <xdr:to>
      <xdr:col>55</xdr:col>
      <xdr:colOff>50800</xdr:colOff>
      <xdr:row>59</xdr:row>
      <xdr:rowOff>25933</xdr:rowOff>
    </xdr:to>
    <xdr:sp macro="" textlink="">
      <xdr:nvSpPr>
        <xdr:cNvPr id="365" name="楕円 364"/>
        <xdr:cNvSpPr/>
      </xdr:nvSpPr>
      <xdr:spPr>
        <a:xfrm>
          <a:off x="10426700" y="100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10710</xdr:rowOff>
    </xdr:from>
    <xdr:ext cx="534377" cy="259045"/>
    <xdr:sp macro="" textlink="">
      <xdr:nvSpPr>
        <xdr:cNvPr id="366" name="普通建設事業費該当値テキスト"/>
        <xdr:cNvSpPr txBox="1"/>
      </xdr:nvSpPr>
      <xdr:spPr>
        <a:xfrm>
          <a:off x="10528300" y="99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161544</xdr:rowOff>
    </xdr:from>
    <xdr:to>
      <xdr:col>50</xdr:col>
      <xdr:colOff>165100</xdr:colOff>
      <xdr:row>58</xdr:row>
      <xdr:rowOff>91694</xdr:rowOff>
    </xdr:to>
    <xdr:sp macro="" textlink="">
      <xdr:nvSpPr>
        <xdr:cNvPr id="367" name="楕円 366"/>
        <xdr:cNvSpPr/>
      </xdr:nvSpPr>
      <xdr:spPr>
        <a:xfrm>
          <a:off x="9588500" y="993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82821</xdr:rowOff>
    </xdr:from>
    <xdr:ext cx="534377" cy="259045"/>
    <xdr:sp macro="" textlink="">
      <xdr:nvSpPr>
        <xdr:cNvPr id="368" name="テキスト ボックス 367"/>
        <xdr:cNvSpPr txBox="1"/>
      </xdr:nvSpPr>
      <xdr:spPr>
        <a:xfrm>
          <a:off x="9372111" y="100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48425</xdr:rowOff>
    </xdr:from>
    <xdr:to>
      <xdr:col>46</xdr:col>
      <xdr:colOff>38100</xdr:colOff>
      <xdr:row>58</xdr:row>
      <xdr:rowOff>150025</xdr:rowOff>
    </xdr:to>
    <xdr:sp macro="" textlink="">
      <xdr:nvSpPr>
        <xdr:cNvPr id="369" name="楕円 368"/>
        <xdr:cNvSpPr/>
      </xdr:nvSpPr>
      <xdr:spPr>
        <a:xfrm>
          <a:off x="8699500" y="99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141152</xdr:rowOff>
    </xdr:from>
    <xdr:ext cx="534377" cy="259045"/>
    <xdr:sp macro="" textlink="">
      <xdr:nvSpPr>
        <xdr:cNvPr id="370" name="テキスト ボックス 369"/>
        <xdr:cNvSpPr txBox="1"/>
      </xdr:nvSpPr>
      <xdr:spPr>
        <a:xfrm>
          <a:off x="8483111" y="100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64021</xdr:rowOff>
    </xdr:from>
    <xdr:to>
      <xdr:col>41</xdr:col>
      <xdr:colOff>101600</xdr:colOff>
      <xdr:row>58</xdr:row>
      <xdr:rowOff>165621</xdr:rowOff>
    </xdr:to>
    <xdr:sp macro="" textlink="">
      <xdr:nvSpPr>
        <xdr:cNvPr id="371" name="楕円 370"/>
        <xdr:cNvSpPr/>
      </xdr:nvSpPr>
      <xdr:spPr>
        <a:xfrm>
          <a:off x="7810500" y="1000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156748</xdr:rowOff>
    </xdr:from>
    <xdr:ext cx="534377" cy="259045"/>
    <xdr:sp macro="" textlink="">
      <xdr:nvSpPr>
        <xdr:cNvPr id="372" name="テキスト ボックス 371"/>
        <xdr:cNvSpPr txBox="1"/>
      </xdr:nvSpPr>
      <xdr:spPr>
        <a:xfrm>
          <a:off x="7594111" y="101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138443</xdr:rowOff>
    </xdr:from>
    <xdr:to>
      <xdr:col>36</xdr:col>
      <xdr:colOff>165100</xdr:colOff>
      <xdr:row>57</xdr:row>
      <xdr:rowOff>68593</xdr:rowOff>
    </xdr:to>
    <xdr:sp macro="" textlink="">
      <xdr:nvSpPr>
        <xdr:cNvPr id="373" name="楕円 372"/>
        <xdr:cNvSpPr/>
      </xdr:nvSpPr>
      <xdr:spPr>
        <a:xfrm>
          <a:off x="6921500" y="97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59720</xdr:rowOff>
    </xdr:from>
    <xdr:ext cx="534377" cy="259045"/>
    <xdr:sp macro="" textlink="">
      <xdr:nvSpPr>
        <xdr:cNvPr id="374" name="テキスト ボックス 373"/>
        <xdr:cNvSpPr txBox="1"/>
      </xdr:nvSpPr>
      <xdr:spPr>
        <a:xfrm>
          <a:off x="6705111" y="98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xdr:rowOff>
    </xdr:from>
    <xdr:to>
      <xdr:col>54</xdr:col>
      <xdr:colOff>189865</xdr:colOff>
      <xdr:row>78</xdr:row>
      <xdr:rowOff>152406</xdr:rowOff>
    </xdr:to>
    <xdr:cxnSp macro="">
      <xdr:nvCxnSpPr>
        <xdr:cNvPr id="398" name="直線コネクタ 397"/>
        <xdr:cNvCxnSpPr/>
      </xdr:nvCxnSpPr>
      <xdr:spPr>
        <a:xfrm flipV="1">
          <a:off x="10475595" y="12001506"/>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156233</xdr:rowOff>
    </xdr:from>
    <xdr:ext cx="469744" cy="259045"/>
    <xdr:sp macro="" textlink="">
      <xdr:nvSpPr>
        <xdr:cNvPr id="399" name="普通建設事業費 （ うち新規整備　）最小値テキスト"/>
        <xdr:cNvSpPr txBox="1"/>
      </xdr:nvSpPr>
      <xdr:spPr>
        <a:xfrm>
          <a:off x="10528300"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152406</xdr:rowOff>
    </xdr:from>
    <xdr:to>
      <xdr:col>55</xdr:col>
      <xdr:colOff>88900</xdr:colOff>
      <xdr:row>78</xdr:row>
      <xdr:rowOff>152406</xdr:rowOff>
    </xdr:to>
    <xdr:cxnSp macro="">
      <xdr:nvCxnSpPr>
        <xdr:cNvPr id="400" name="直線コネクタ 399"/>
        <xdr:cNvCxnSpPr/>
      </xdr:nvCxnSpPr>
      <xdr:spPr>
        <a:xfrm>
          <a:off x="10388600" y="1352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118133</xdr:rowOff>
    </xdr:from>
    <xdr:ext cx="534377" cy="259045"/>
    <xdr:sp macro="" textlink="">
      <xdr:nvSpPr>
        <xdr:cNvPr id="401" name="普通建設事業費 （ うち新規整備　）最大値テキスト"/>
        <xdr:cNvSpPr txBox="1"/>
      </xdr:nvSpPr>
      <xdr:spPr>
        <a:xfrm>
          <a:off x="10528300" y="11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xdr:rowOff>
    </xdr:from>
    <xdr:to>
      <xdr:col>55</xdr:col>
      <xdr:colOff>88900</xdr:colOff>
      <xdr:row>70</xdr:row>
      <xdr:rowOff>6</xdr:rowOff>
    </xdr:to>
    <xdr:cxnSp macro="">
      <xdr:nvCxnSpPr>
        <xdr:cNvPr id="402" name="直線コネクタ 401"/>
        <xdr:cNvCxnSpPr/>
      </xdr:nvCxnSpPr>
      <xdr:spPr>
        <a:xfrm>
          <a:off x="10388600" y="1200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116802</xdr:rowOff>
    </xdr:from>
    <xdr:to>
      <xdr:col>55</xdr:col>
      <xdr:colOff>0</xdr:colOff>
      <xdr:row>78</xdr:row>
      <xdr:rowOff>132328</xdr:rowOff>
    </xdr:to>
    <xdr:cxnSp macro="">
      <xdr:nvCxnSpPr>
        <xdr:cNvPr id="403" name="直線コネクタ 402"/>
        <xdr:cNvCxnSpPr/>
      </xdr:nvCxnSpPr>
      <xdr:spPr>
        <a:xfrm flipV="1">
          <a:off x="9639300" y="13489902"/>
          <a:ext cx="8382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163670</xdr:rowOff>
    </xdr:from>
    <xdr:ext cx="534377" cy="259045"/>
    <xdr:sp macro="" textlink="">
      <xdr:nvSpPr>
        <xdr:cNvPr id="404" name="普通建設事業費 （ うち新規整備　）平均値テキスト"/>
        <xdr:cNvSpPr txBox="1"/>
      </xdr:nvSpPr>
      <xdr:spPr>
        <a:xfrm>
          <a:off x="10528300" y="130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140793</xdr:rowOff>
    </xdr:from>
    <xdr:to>
      <xdr:col>55</xdr:col>
      <xdr:colOff>50800</xdr:colOff>
      <xdr:row>77</xdr:row>
      <xdr:rowOff>70943</xdr:rowOff>
    </xdr:to>
    <xdr:sp macro="" textlink="">
      <xdr:nvSpPr>
        <xdr:cNvPr id="405" name="フローチャート: 判断 404"/>
        <xdr:cNvSpPr/>
      </xdr:nvSpPr>
      <xdr:spPr>
        <a:xfrm>
          <a:off x="104267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132328</xdr:rowOff>
    </xdr:from>
    <xdr:to>
      <xdr:col>50</xdr:col>
      <xdr:colOff>114300</xdr:colOff>
      <xdr:row>79</xdr:row>
      <xdr:rowOff>10655</xdr:rowOff>
    </xdr:to>
    <xdr:cxnSp macro="">
      <xdr:nvCxnSpPr>
        <xdr:cNvPr id="406" name="直線コネクタ 405"/>
        <xdr:cNvCxnSpPr/>
      </xdr:nvCxnSpPr>
      <xdr:spPr>
        <a:xfrm flipV="1">
          <a:off x="8750300" y="13505428"/>
          <a:ext cx="889000" cy="4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60173</xdr:rowOff>
    </xdr:from>
    <xdr:to>
      <xdr:col>50</xdr:col>
      <xdr:colOff>165100</xdr:colOff>
      <xdr:row>77</xdr:row>
      <xdr:rowOff>161773</xdr:rowOff>
    </xdr:to>
    <xdr:sp macro="" textlink="">
      <xdr:nvSpPr>
        <xdr:cNvPr id="407" name="フローチャート: 判断 406"/>
        <xdr:cNvSpPr/>
      </xdr:nvSpPr>
      <xdr:spPr>
        <a:xfrm>
          <a:off x="9588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6850</xdr:rowOff>
    </xdr:from>
    <xdr:ext cx="534377" cy="259045"/>
    <xdr:sp macro="" textlink="">
      <xdr:nvSpPr>
        <xdr:cNvPr id="408" name="テキスト ボックス 407"/>
        <xdr:cNvSpPr txBox="1"/>
      </xdr:nvSpPr>
      <xdr:spPr>
        <a:xfrm>
          <a:off x="9372111" y="130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159759</xdr:rowOff>
    </xdr:from>
    <xdr:to>
      <xdr:col>45</xdr:col>
      <xdr:colOff>177800</xdr:colOff>
      <xdr:row>79</xdr:row>
      <xdr:rowOff>10655</xdr:rowOff>
    </xdr:to>
    <xdr:cxnSp macro="">
      <xdr:nvCxnSpPr>
        <xdr:cNvPr id="409" name="直線コネクタ 408"/>
        <xdr:cNvCxnSpPr/>
      </xdr:nvCxnSpPr>
      <xdr:spPr>
        <a:xfrm>
          <a:off x="7861300" y="13532859"/>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105263</xdr:rowOff>
    </xdr:from>
    <xdr:to>
      <xdr:col>46</xdr:col>
      <xdr:colOff>38100</xdr:colOff>
      <xdr:row>78</xdr:row>
      <xdr:rowOff>35413</xdr:rowOff>
    </xdr:to>
    <xdr:sp macro="" textlink="">
      <xdr:nvSpPr>
        <xdr:cNvPr id="410" name="フローチャート: 判断 409"/>
        <xdr:cNvSpPr/>
      </xdr:nvSpPr>
      <xdr:spPr>
        <a:xfrm>
          <a:off x="8699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51940</xdr:rowOff>
    </xdr:from>
    <xdr:ext cx="534377" cy="259045"/>
    <xdr:sp macro="" textlink="">
      <xdr:nvSpPr>
        <xdr:cNvPr id="411" name="テキスト ボックス 410"/>
        <xdr:cNvSpPr txBox="1"/>
      </xdr:nvSpPr>
      <xdr:spPr>
        <a:xfrm>
          <a:off x="8483111" y="130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155360</xdr:rowOff>
    </xdr:from>
    <xdr:to>
      <xdr:col>41</xdr:col>
      <xdr:colOff>50800</xdr:colOff>
      <xdr:row>78</xdr:row>
      <xdr:rowOff>159759</xdr:rowOff>
    </xdr:to>
    <xdr:cxnSp macro="">
      <xdr:nvCxnSpPr>
        <xdr:cNvPr id="412" name="直線コネクタ 411"/>
        <xdr:cNvCxnSpPr/>
      </xdr:nvCxnSpPr>
      <xdr:spPr>
        <a:xfrm>
          <a:off x="6972300" y="13014110"/>
          <a:ext cx="889000" cy="51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47237</xdr:rowOff>
    </xdr:from>
    <xdr:to>
      <xdr:col>41</xdr:col>
      <xdr:colOff>101600</xdr:colOff>
      <xdr:row>77</xdr:row>
      <xdr:rowOff>148837</xdr:rowOff>
    </xdr:to>
    <xdr:sp macro="" textlink="">
      <xdr:nvSpPr>
        <xdr:cNvPr id="413" name="フローチャート: 判断 412"/>
        <xdr:cNvSpPr/>
      </xdr:nvSpPr>
      <xdr:spPr>
        <a:xfrm>
          <a:off x="7810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165364</xdr:rowOff>
    </xdr:from>
    <xdr:ext cx="534377" cy="259045"/>
    <xdr:sp macro="" textlink="">
      <xdr:nvSpPr>
        <xdr:cNvPr id="414" name="テキスト ボックス 413"/>
        <xdr:cNvSpPr txBox="1"/>
      </xdr:nvSpPr>
      <xdr:spPr>
        <a:xfrm>
          <a:off x="7594111" y="1302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4871</xdr:rowOff>
    </xdr:from>
    <xdr:to>
      <xdr:col>36</xdr:col>
      <xdr:colOff>165100</xdr:colOff>
      <xdr:row>77</xdr:row>
      <xdr:rowOff>106471</xdr:rowOff>
    </xdr:to>
    <xdr:sp macro="" textlink="">
      <xdr:nvSpPr>
        <xdr:cNvPr id="415" name="フローチャート: 判断 414"/>
        <xdr:cNvSpPr/>
      </xdr:nvSpPr>
      <xdr:spPr>
        <a:xfrm>
          <a:off x="6921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97598</xdr:rowOff>
    </xdr:from>
    <xdr:ext cx="534377" cy="259045"/>
    <xdr:sp macro="" textlink="">
      <xdr:nvSpPr>
        <xdr:cNvPr id="416" name="テキスト ボックス 415"/>
        <xdr:cNvSpPr txBox="1"/>
      </xdr:nvSpPr>
      <xdr:spPr>
        <a:xfrm>
          <a:off x="6705111" y="13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66002</xdr:rowOff>
    </xdr:from>
    <xdr:to>
      <xdr:col>55</xdr:col>
      <xdr:colOff>50800</xdr:colOff>
      <xdr:row>78</xdr:row>
      <xdr:rowOff>167602</xdr:rowOff>
    </xdr:to>
    <xdr:sp macro="" textlink="">
      <xdr:nvSpPr>
        <xdr:cNvPr id="422" name="楕円 421"/>
        <xdr:cNvSpPr/>
      </xdr:nvSpPr>
      <xdr:spPr>
        <a:xfrm>
          <a:off x="10426700" y="1343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152379</xdr:rowOff>
    </xdr:from>
    <xdr:ext cx="469744" cy="259045"/>
    <xdr:sp macro="" textlink="">
      <xdr:nvSpPr>
        <xdr:cNvPr id="423" name="普通建設事業費 （ うち新規整備　）該当値テキスト"/>
        <xdr:cNvSpPr txBox="1"/>
      </xdr:nvSpPr>
      <xdr:spPr>
        <a:xfrm>
          <a:off x="10528300" y="1335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81528</xdr:rowOff>
    </xdr:from>
    <xdr:to>
      <xdr:col>50</xdr:col>
      <xdr:colOff>165100</xdr:colOff>
      <xdr:row>79</xdr:row>
      <xdr:rowOff>11678</xdr:rowOff>
    </xdr:to>
    <xdr:sp macro="" textlink="">
      <xdr:nvSpPr>
        <xdr:cNvPr id="424" name="楕円 423"/>
        <xdr:cNvSpPr/>
      </xdr:nvSpPr>
      <xdr:spPr>
        <a:xfrm>
          <a:off x="9588500" y="1345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2805</xdr:rowOff>
    </xdr:from>
    <xdr:ext cx="469744" cy="259045"/>
    <xdr:sp macro="" textlink="">
      <xdr:nvSpPr>
        <xdr:cNvPr id="425" name="テキスト ボックス 424"/>
        <xdr:cNvSpPr txBox="1"/>
      </xdr:nvSpPr>
      <xdr:spPr>
        <a:xfrm>
          <a:off x="9404428" y="1354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131305</xdr:rowOff>
    </xdr:from>
    <xdr:to>
      <xdr:col>46</xdr:col>
      <xdr:colOff>38100</xdr:colOff>
      <xdr:row>79</xdr:row>
      <xdr:rowOff>61455</xdr:rowOff>
    </xdr:to>
    <xdr:sp macro="" textlink="">
      <xdr:nvSpPr>
        <xdr:cNvPr id="426" name="楕円 425"/>
        <xdr:cNvSpPr/>
      </xdr:nvSpPr>
      <xdr:spPr>
        <a:xfrm>
          <a:off x="8699500" y="135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52582</xdr:rowOff>
    </xdr:from>
    <xdr:ext cx="469744" cy="259045"/>
    <xdr:sp macro="" textlink="">
      <xdr:nvSpPr>
        <xdr:cNvPr id="427" name="テキスト ボックス 426"/>
        <xdr:cNvSpPr txBox="1"/>
      </xdr:nvSpPr>
      <xdr:spPr>
        <a:xfrm>
          <a:off x="8515428" y="1359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108959</xdr:rowOff>
    </xdr:from>
    <xdr:to>
      <xdr:col>41</xdr:col>
      <xdr:colOff>101600</xdr:colOff>
      <xdr:row>79</xdr:row>
      <xdr:rowOff>39109</xdr:rowOff>
    </xdr:to>
    <xdr:sp macro="" textlink="">
      <xdr:nvSpPr>
        <xdr:cNvPr id="428" name="楕円 427"/>
        <xdr:cNvSpPr/>
      </xdr:nvSpPr>
      <xdr:spPr>
        <a:xfrm>
          <a:off x="7810500" y="1348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30236</xdr:rowOff>
    </xdr:from>
    <xdr:ext cx="469744" cy="259045"/>
    <xdr:sp macro="" textlink="">
      <xdr:nvSpPr>
        <xdr:cNvPr id="429" name="テキスト ボックス 428"/>
        <xdr:cNvSpPr txBox="1"/>
      </xdr:nvSpPr>
      <xdr:spPr>
        <a:xfrm>
          <a:off x="7626428" y="1357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104559</xdr:rowOff>
    </xdr:from>
    <xdr:to>
      <xdr:col>36</xdr:col>
      <xdr:colOff>165100</xdr:colOff>
      <xdr:row>76</xdr:row>
      <xdr:rowOff>34708</xdr:rowOff>
    </xdr:to>
    <xdr:sp macro="" textlink="">
      <xdr:nvSpPr>
        <xdr:cNvPr id="430" name="楕円 429"/>
        <xdr:cNvSpPr/>
      </xdr:nvSpPr>
      <xdr:spPr>
        <a:xfrm>
          <a:off x="6921500" y="12963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51236</xdr:rowOff>
    </xdr:from>
    <xdr:ext cx="534377" cy="259045"/>
    <xdr:sp macro="" textlink="">
      <xdr:nvSpPr>
        <xdr:cNvPr id="431" name="テキスト ボックス 430"/>
        <xdr:cNvSpPr txBox="1"/>
      </xdr:nvSpPr>
      <xdr:spPr>
        <a:xfrm>
          <a:off x="6705111" y="1273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168300</xdr:rowOff>
    </xdr:from>
    <xdr:to>
      <xdr:col>54</xdr:col>
      <xdr:colOff>189865</xdr:colOff>
      <xdr:row>98</xdr:row>
      <xdr:rowOff>75298</xdr:rowOff>
    </xdr:to>
    <xdr:cxnSp macro="">
      <xdr:nvCxnSpPr>
        <xdr:cNvPr id="455" name="直線コネクタ 454"/>
        <xdr:cNvCxnSpPr/>
      </xdr:nvCxnSpPr>
      <xdr:spPr>
        <a:xfrm flipV="1">
          <a:off x="10475595" y="15598800"/>
          <a:ext cx="1270" cy="127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79125</xdr:rowOff>
    </xdr:from>
    <xdr:ext cx="534377" cy="259045"/>
    <xdr:sp macro="" textlink="">
      <xdr:nvSpPr>
        <xdr:cNvPr id="456" name="普通建設事業費 （ うち更新整備　）最小値テキスト"/>
        <xdr:cNvSpPr txBox="1"/>
      </xdr:nvSpPr>
      <xdr:spPr>
        <a:xfrm>
          <a:off x="10528300" y="16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75298</xdr:rowOff>
    </xdr:from>
    <xdr:to>
      <xdr:col>55</xdr:col>
      <xdr:colOff>88900</xdr:colOff>
      <xdr:row>98</xdr:row>
      <xdr:rowOff>75298</xdr:rowOff>
    </xdr:to>
    <xdr:cxnSp macro="">
      <xdr:nvCxnSpPr>
        <xdr:cNvPr id="457" name="直線コネクタ 456"/>
        <xdr:cNvCxnSpPr/>
      </xdr:nvCxnSpPr>
      <xdr:spPr>
        <a:xfrm>
          <a:off x="10388600" y="1687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114977</xdr:rowOff>
    </xdr:from>
    <xdr:ext cx="599010" cy="259045"/>
    <xdr:sp macro="" textlink="">
      <xdr:nvSpPr>
        <xdr:cNvPr id="458" name="普通建設事業費 （ うち更新整備　）最大値テキスト"/>
        <xdr:cNvSpPr txBox="1"/>
      </xdr:nvSpPr>
      <xdr:spPr>
        <a:xfrm>
          <a:off x="10528300" y="153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168300</xdr:rowOff>
    </xdr:from>
    <xdr:to>
      <xdr:col>55</xdr:col>
      <xdr:colOff>88900</xdr:colOff>
      <xdr:row>90</xdr:row>
      <xdr:rowOff>168300</xdr:rowOff>
    </xdr:to>
    <xdr:cxnSp macro="">
      <xdr:nvCxnSpPr>
        <xdr:cNvPr id="459" name="直線コネクタ 458"/>
        <xdr:cNvCxnSpPr/>
      </xdr:nvCxnSpPr>
      <xdr:spPr>
        <a:xfrm>
          <a:off x="10388600" y="1559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141694</xdr:rowOff>
    </xdr:from>
    <xdr:to>
      <xdr:col>55</xdr:col>
      <xdr:colOff>0</xdr:colOff>
      <xdr:row>97</xdr:row>
      <xdr:rowOff>97943</xdr:rowOff>
    </xdr:to>
    <xdr:cxnSp macro="">
      <xdr:nvCxnSpPr>
        <xdr:cNvPr id="460" name="直線コネクタ 459"/>
        <xdr:cNvCxnSpPr/>
      </xdr:nvCxnSpPr>
      <xdr:spPr>
        <a:xfrm>
          <a:off x="9639300" y="16600894"/>
          <a:ext cx="838200" cy="1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45471</xdr:rowOff>
    </xdr:from>
    <xdr:ext cx="534377" cy="259045"/>
    <xdr:sp macro="" textlink="">
      <xdr:nvSpPr>
        <xdr:cNvPr id="461" name="普通建設事業費 （ うち更新整備　）平均値テキスト"/>
        <xdr:cNvSpPr txBox="1"/>
      </xdr:nvSpPr>
      <xdr:spPr>
        <a:xfrm>
          <a:off x="10528300" y="1633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22594</xdr:rowOff>
    </xdr:from>
    <xdr:to>
      <xdr:col>55</xdr:col>
      <xdr:colOff>50800</xdr:colOff>
      <xdr:row>96</xdr:row>
      <xdr:rowOff>124194</xdr:rowOff>
    </xdr:to>
    <xdr:sp macro="" textlink="">
      <xdr:nvSpPr>
        <xdr:cNvPr id="462" name="フローチャート: 判断 461"/>
        <xdr:cNvSpPr/>
      </xdr:nvSpPr>
      <xdr:spPr>
        <a:xfrm>
          <a:off x="10426700" y="164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141694</xdr:rowOff>
    </xdr:from>
    <xdr:to>
      <xdr:col>50</xdr:col>
      <xdr:colOff>114300</xdr:colOff>
      <xdr:row>97</xdr:row>
      <xdr:rowOff>82919</xdr:rowOff>
    </xdr:to>
    <xdr:cxnSp macro="">
      <xdr:nvCxnSpPr>
        <xdr:cNvPr id="463" name="直線コネクタ 462"/>
        <xdr:cNvCxnSpPr/>
      </xdr:nvCxnSpPr>
      <xdr:spPr>
        <a:xfrm flipV="1">
          <a:off x="8750300" y="16600894"/>
          <a:ext cx="889000" cy="1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121692</xdr:rowOff>
    </xdr:from>
    <xdr:to>
      <xdr:col>50</xdr:col>
      <xdr:colOff>165100</xdr:colOff>
      <xdr:row>96</xdr:row>
      <xdr:rowOff>51842</xdr:rowOff>
    </xdr:to>
    <xdr:sp macro="" textlink="">
      <xdr:nvSpPr>
        <xdr:cNvPr id="464" name="フローチャート: 判断 463"/>
        <xdr:cNvSpPr/>
      </xdr:nvSpPr>
      <xdr:spPr>
        <a:xfrm>
          <a:off x="9588500" y="164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68369</xdr:rowOff>
    </xdr:from>
    <xdr:ext cx="534377" cy="259045"/>
    <xdr:sp macro="" textlink="">
      <xdr:nvSpPr>
        <xdr:cNvPr id="465" name="テキスト ボックス 464"/>
        <xdr:cNvSpPr txBox="1"/>
      </xdr:nvSpPr>
      <xdr:spPr>
        <a:xfrm>
          <a:off x="9372111" y="161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82919</xdr:rowOff>
    </xdr:from>
    <xdr:to>
      <xdr:col>45</xdr:col>
      <xdr:colOff>177800</xdr:colOff>
      <xdr:row>97</xdr:row>
      <xdr:rowOff>96876</xdr:rowOff>
    </xdr:to>
    <xdr:cxnSp macro="">
      <xdr:nvCxnSpPr>
        <xdr:cNvPr id="466" name="直線コネクタ 465"/>
        <xdr:cNvCxnSpPr/>
      </xdr:nvCxnSpPr>
      <xdr:spPr>
        <a:xfrm flipV="1">
          <a:off x="7861300" y="16713569"/>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15367</xdr:rowOff>
    </xdr:from>
    <xdr:to>
      <xdr:col>46</xdr:col>
      <xdr:colOff>38100</xdr:colOff>
      <xdr:row>96</xdr:row>
      <xdr:rowOff>116967</xdr:rowOff>
    </xdr:to>
    <xdr:sp macro="" textlink="">
      <xdr:nvSpPr>
        <xdr:cNvPr id="467" name="フローチャート: 判断 466"/>
        <xdr:cNvSpPr/>
      </xdr:nvSpPr>
      <xdr:spPr>
        <a:xfrm>
          <a:off x="8699500" y="164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133494</xdr:rowOff>
    </xdr:from>
    <xdr:ext cx="534377" cy="259045"/>
    <xdr:sp macro="" textlink="">
      <xdr:nvSpPr>
        <xdr:cNvPr id="468" name="テキスト ボックス 467"/>
        <xdr:cNvSpPr txBox="1"/>
      </xdr:nvSpPr>
      <xdr:spPr>
        <a:xfrm>
          <a:off x="8483111" y="162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96876</xdr:rowOff>
    </xdr:from>
    <xdr:to>
      <xdr:col>41</xdr:col>
      <xdr:colOff>50800</xdr:colOff>
      <xdr:row>97</xdr:row>
      <xdr:rowOff>118314</xdr:rowOff>
    </xdr:to>
    <xdr:cxnSp macro="">
      <xdr:nvCxnSpPr>
        <xdr:cNvPr id="469" name="直線コネクタ 468"/>
        <xdr:cNvCxnSpPr/>
      </xdr:nvCxnSpPr>
      <xdr:spPr>
        <a:xfrm flipV="1">
          <a:off x="6972300" y="16727526"/>
          <a:ext cx="889000" cy="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50164</xdr:rowOff>
    </xdr:from>
    <xdr:to>
      <xdr:col>41</xdr:col>
      <xdr:colOff>101600</xdr:colOff>
      <xdr:row>96</xdr:row>
      <xdr:rowOff>151764</xdr:rowOff>
    </xdr:to>
    <xdr:sp macro="" textlink="">
      <xdr:nvSpPr>
        <xdr:cNvPr id="470" name="フローチャート: 判断 469"/>
        <xdr:cNvSpPr/>
      </xdr:nvSpPr>
      <xdr:spPr>
        <a:xfrm>
          <a:off x="7810500" y="165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168291</xdr:rowOff>
    </xdr:from>
    <xdr:ext cx="534377" cy="259045"/>
    <xdr:sp macro="" textlink="">
      <xdr:nvSpPr>
        <xdr:cNvPr id="471" name="テキスト ボックス 470"/>
        <xdr:cNvSpPr txBox="1"/>
      </xdr:nvSpPr>
      <xdr:spPr>
        <a:xfrm>
          <a:off x="7594111" y="162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113754</xdr:rowOff>
    </xdr:from>
    <xdr:to>
      <xdr:col>36</xdr:col>
      <xdr:colOff>165100</xdr:colOff>
      <xdr:row>97</xdr:row>
      <xdr:rowOff>43904</xdr:rowOff>
    </xdr:to>
    <xdr:sp macro="" textlink="">
      <xdr:nvSpPr>
        <xdr:cNvPr id="472" name="フローチャート: 判断 471"/>
        <xdr:cNvSpPr/>
      </xdr:nvSpPr>
      <xdr:spPr>
        <a:xfrm>
          <a:off x="6921500" y="1657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60431</xdr:rowOff>
    </xdr:from>
    <xdr:ext cx="534377" cy="259045"/>
    <xdr:sp macro="" textlink="">
      <xdr:nvSpPr>
        <xdr:cNvPr id="473" name="テキスト ボックス 472"/>
        <xdr:cNvSpPr txBox="1"/>
      </xdr:nvSpPr>
      <xdr:spPr>
        <a:xfrm>
          <a:off x="6705111" y="163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47143</xdr:rowOff>
    </xdr:from>
    <xdr:to>
      <xdr:col>55</xdr:col>
      <xdr:colOff>50800</xdr:colOff>
      <xdr:row>97</xdr:row>
      <xdr:rowOff>148743</xdr:rowOff>
    </xdr:to>
    <xdr:sp macro="" textlink="">
      <xdr:nvSpPr>
        <xdr:cNvPr id="479" name="楕円 478"/>
        <xdr:cNvSpPr/>
      </xdr:nvSpPr>
      <xdr:spPr>
        <a:xfrm>
          <a:off x="10426700" y="166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25570</xdr:rowOff>
    </xdr:from>
    <xdr:ext cx="534377" cy="259045"/>
    <xdr:sp macro="" textlink="">
      <xdr:nvSpPr>
        <xdr:cNvPr id="480" name="普通建設事業費 （ うち更新整備　）該当値テキスト"/>
        <xdr:cNvSpPr txBox="1"/>
      </xdr:nvSpPr>
      <xdr:spPr>
        <a:xfrm>
          <a:off x="10528300" y="1665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90894</xdr:rowOff>
    </xdr:from>
    <xdr:to>
      <xdr:col>50</xdr:col>
      <xdr:colOff>165100</xdr:colOff>
      <xdr:row>97</xdr:row>
      <xdr:rowOff>21044</xdr:rowOff>
    </xdr:to>
    <xdr:sp macro="" textlink="">
      <xdr:nvSpPr>
        <xdr:cNvPr id="481" name="楕円 480"/>
        <xdr:cNvSpPr/>
      </xdr:nvSpPr>
      <xdr:spPr>
        <a:xfrm>
          <a:off x="9588500" y="165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12171</xdr:rowOff>
    </xdr:from>
    <xdr:ext cx="534377" cy="259045"/>
    <xdr:sp macro="" textlink="">
      <xdr:nvSpPr>
        <xdr:cNvPr id="482" name="テキスト ボックス 481"/>
        <xdr:cNvSpPr txBox="1"/>
      </xdr:nvSpPr>
      <xdr:spPr>
        <a:xfrm>
          <a:off x="9372111" y="166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32119</xdr:rowOff>
    </xdr:from>
    <xdr:to>
      <xdr:col>46</xdr:col>
      <xdr:colOff>38100</xdr:colOff>
      <xdr:row>97</xdr:row>
      <xdr:rowOff>133719</xdr:rowOff>
    </xdr:to>
    <xdr:sp macro="" textlink="">
      <xdr:nvSpPr>
        <xdr:cNvPr id="483" name="楕円 482"/>
        <xdr:cNvSpPr/>
      </xdr:nvSpPr>
      <xdr:spPr>
        <a:xfrm>
          <a:off x="8699500" y="166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124846</xdr:rowOff>
    </xdr:from>
    <xdr:ext cx="534377" cy="259045"/>
    <xdr:sp macro="" textlink="">
      <xdr:nvSpPr>
        <xdr:cNvPr id="484" name="テキスト ボックス 483"/>
        <xdr:cNvSpPr txBox="1"/>
      </xdr:nvSpPr>
      <xdr:spPr>
        <a:xfrm>
          <a:off x="8483111" y="1675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46076</xdr:rowOff>
    </xdr:from>
    <xdr:to>
      <xdr:col>41</xdr:col>
      <xdr:colOff>101600</xdr:colOff>
      <xdr:row>97</xdr:row>
      <xdr:rowOff>147676</xdr:rowOff>
    </xdr:to>
    <xdr:sp macro="" textlink="">
      <xdr:nvSpPr>
        <xdr:cNvPr id="485" name="楕円 484"/>
        <xdr:cNvSpPr/>
      </xdr:nvSpPr>
      <xdr:spPr>
        <a:xfrm>
          <a:off x="7810500" y="166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138803</xdr:rowOff>
    </xdr:from>
    <xdr:ext cx="534377" cy="259045"/>
    <xdr:sp macro="" textlink="">
      <xdr:nvSpPr>
        <xdr:cNvPr id="486" name="テキスト ボックス 485"/>
        <xdr:cNvSpPr txBox="1"/>
      </xdr:nvSpPr>
      <xdr:spPr>
        <a:xfrm>
          <a:off x="7594111" y="167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67514</xdr:rowOff>
    </xdr:from>
    <xdr:to>
      <xdr:col>36</xdr:col>
      <xdr:colOff>165100</xdr:colOff>
      <xdr:row>97</xdr:row>
      <xdr:rowOff>169114</xdr:rowOff>
    </xdr:to>
    <xdr:sp macro="" textlink="">
      <xdr:nvSpPr>
        <xdr:cNvPr id="487" name="楕円 486"/>
        <xdr:cNvSpPr/>
      </xdr:nvSpPr>
      <xdr:spPr>
        <a:xfrm>
          <a:off x="6921500" y="166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160241</xdr:rowOff>
    </xdr:from>
    <xdr:ext cx="534377" cy="259045"/>
    <xdr:sp macro="" textlink="">
      <xdr:nvSpPr>
        <xdr:cNvPr id="488" name="テキスト ボックス 487"/>
        <xdr:cNvSpPr txBox="1"/>
      </xdr:nvSpPr>
      <xdr:spPr>
        <a:xfrm>
          <a:off x="6705111" y="1679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145453</xdr:rowOff>
    </xdr:from>
    <xdr:to>
      <xdr:col>85</xdr:col>
      <xdr:colOff>126364</xdr:colOff>
      <xdr:row>39</xdr:row>
      <xdr:rowOff>44450</xdr:rowOff>
    </xdr:to>
    <xdr:cxnSp macro="">
      <xdr:nvCxnSpPr>
        <xdr:cNvPr id="512" name="直線コネクタ 511"/>
        <xdr:cNvCxnSpPr/>
      </xdr:nvCxnSpPr>
      <xdr:spPr>
        <a:xfrm flipV="1">
          <a:off x="16317595" y="5117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92130</xdr:rowOff>
    </xdr:from>
    <xdr:ext cx="534377" cy="259045"/>
    <xdr:sp macro="" textlink="">
      <xdr:nvSpPr>
        <xdr:cNvPr id="515" name="災害復旧事業費最大値テキスト"/>
        <xdr:cNvSpPr txBox="1"/>
      </xdr:nvSpPr>
      <xdr:spPr>
        <a:xfrm>
          <a:off x="16370300" y="48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145453</xdr:rowOff>
    </xdr:from>
    <xdr:to>
      <xdr:col>86</xdr:col>
      <xdr:colOff>25400</xdr:colOff>
      <xdr:row>29</xdr:row>
      <xdr:rowOff>145453</xdr:rowOff>
    </xdr:to>
    <xdr:cxnSp macro="">
      <xdr:nvCxnSpPr>
        <xdr:cNvPr id="516" name="直線コネクタ 515"/>
        <xdr:cNvCxnSpPr/>
      </xdr:nvCxnSpPr>
      <xdr:spPr>
        <a:xfrm>
          <a:off x="16230600" y="511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122593</xdr:rowOff>
    </xdr:from>
    <xdr:to>
      <xdr:col>85</xdr:col>
      <xdr:colOff>127000</xdr:colOff>
      <xdr:row>38</xdr:row>
      <xdr:rowOff>138100</xdr:rowOff>
    </xdr:to>
    <xdr:cxnSp macro="">
      <xdr:nvCxnSpPr>
        <xdr:cNvPr id="517" name="直線コネクタ 516"/>
        <xdr:cNvCxnSpPr/>
      </xdr:nvCxnSpPr>
      <xdr:spPr>
        <a:xfrm>
          <a:off x="15481300" y="6637693"/>
          <a:ext cx="8382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23233</xdr:rowOff>
    </xdr:from>
    <xdr:ext cx="469744" cy="259045"/>
    <xdr:sp macro="" textlink="">
      <xdr:nvSpPr>
        <xdr:cNvPr id="518" name="災害復旧事業費平均値テキスト"/>
        <xdr:cNvSpPr txBox="1"/>
      </xdr:nvSpPr>
      <xdr:spPr>
        <a:xfrm>
          <a:off x="16370300" y="636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xdr:rowOff>
    </xdr:from>
    <xdr:to>
      <xdr:col>85</xdr:col>
      <xdr:colOff>177800</xdr:colOff>
      <xdr:row>38</xdr:row>
      <xdr:rowOff>101956</xdr:rowOff>
    </xdr:to>
    <xdr:sp macro="" textlink="">
      <xdr:nvSpPr>
        <xdr:cNvPr id="519" name="フローチャート: 判断 518"/>
        <xdr:cNvSpPr/>
      </xdr:nvSpPr>
      <xdr:spPr>
        <a:xfrm>
          <a:off x="16268700" y="65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68338</xdr:rowOff>
    </xdr:from>
    <xdr:to>
      <xdr:col>81</xdr:col>
      <xdr:colOff>50800</xdr:colOff>
      <xdr:row>38</xdr:row>
      <xdr:rowOff>122593</xdr:rowOff>
    </xdr:to>
    <xdr:cxnSp macro="">
      <xdr:nvCxnSpPr>
        <xdr:cNvPr id="520" name="直線コネクタ 519"/>
        <xdr:cNvCxnSpPr/>
      </xdr:nvCxnSpPr>
      <xdr:spPr>
        <a:xfrm>
          <a:off x="14592300" y="6583438"/>
          <a:ext cx="889000" cy="5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19748</xdr:rowOff>
    </xdr:from>
    <xdr:to>
      <xdr:col>81</xdr:col>
      <xdr:colOff>101600</xdr:colOff>
      <xdr:row>38</xdr:row>
      <xdr:rowOff>121348</xdr:rowOff>
    </xdr:to>
    <xdr:sp macro="" textlink="">
      <xdr:nvSpPr>
        <xdr:cNvPr id="521" name="フローチャート: 判断 520"/>
        <xdr:cNvSpPr/>
      </xdr:nvSpPr>
      <xdr:spPr>
        <a:xfrm>
          <a:off x="15430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137875</xdr:rowOff>
    </xdr:from>
    <xdr:ext cx="469744" cy="259045"/>
    <xdr:sp macro="" textlink="">
      <xdr:nvSpPr>
        <xdr:cNvPr id="522" name="テキスト ボックス 521"/>
        <xdr:cNvSpPr txBox="1"/>
      </xdr:nvSpPr>
      <xdr:spPr>
        <a:xfrm>
          <a:off x="15246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68338</xdr:rowOff>
    </xdr:from>
    <xdr:to>
      <xdr:col>76</xdr:col>
      <xdr:colOff>114300</xdr:colOff>
      <xdr:row>39</xdr:row>
      <xdr:rowOff>18694</xdr:rowOff>
    </xdr:to>
    <xdr:cxnSp macro="">
      <xdr:nvCxnSpPr>
        <xdr:cNvPr id="523" name="直線コネクタ 522"/>
        <xdr:cNvCxnSpPr/>
      </xdr:nvCxnSpPr>
      <xdr:spPr>
        <a:xfrm flipV="1">
          <a:off x="13703300" y="6583438"/>
          <a:ext cx="889000" cy="1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80023</xdr:rowOff>
    </xdr:from>
    <xdr:to>
      <xdr:col>76</xdr:col>
      <xdr:colOff>165100</xdr:colOff>
      <xdr:row>39</xdr:row>
      <xdr:rowOff>10173</xdr:rowOff>
    </xdr:to>
    <xdr:sp macro="" textlink="">
      <xdr:nvSpPr>
        <xdr:cNvPr id="524" name="フローチャート: 判断 523"/>
        <xdr:cNvSpPr/>
      </xdr:nvSpPr>
      <xdr:spPr>
        <a:xfrm>
          <a:off x="14541500" y="65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1300</xdr:rowOff>
    </xdr:from>
    <xdr:ext cx="469744" cy="259045"/>
    <xdr:sp macro="" textlink="">
      <xdr:nvSpPr>
        <xdr:cNvPr id="525" name="テキスト ボックス 524"/>
        <xdr:cNvSpPr txBox="1"/>
      </xdr:nvSpPr>
      <xdr:spPr>
        <a:xfrm>
          <a:off x="14357428" y="66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18694</xdr:rowOff>
    </xdr:from>
    <xdr:to>
      <xdr:col>71</xdr:col>
      <xdr:colOff>177800</xdr:colOff>
      <xdr:row>39</xdr:row>
      <xdr:rowOff>22237</xdr:rowOff>
    </xdr:to>
    <xdr:cxnSp macro="">
      <xdr:nvCxnSpPr>
        <xdr:cNvPr id="526" name="直線コネクタ 525"/>
        <xdr:cNvCxnSpPr/>
      </xdr:nvCxnSpPr>
      <xdr:spPr>
        <a:xfrm flipV="1">
          <a:off x="12814300" y="6705244"/>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95491</xdr:rowOff>
    </xdr:from>
    <xdr:to>
      <xdr:col>72</xdr:col>
      <xdr:colOff>38100</xdr:colOff>
      <xdr:row>39</xdr:row>
      <xdr:rowOff>25641</xdr:rowOff>
    </xdr:to>
    <xdr:sp macro="" textlink="">
      <xdr:nvSpPr>
        <xdr:cNvPr id="527" name="フローチャート: 判断 526"/>
        <xdr:cNvSpPr/>
      </xdr:nvSpPr>
      <xdr:spPr>
        <a:xfrm>
          <a:off x="13652500" y="66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42168</xdr:rowOff>
    </xdr:from>
    <xdr:ext cx="469744" cy="259045"/>
    <xdr:sp macro="" textlink="">
      <xdr:nvSpPr>
        <xdr:cNvPr id="528" name="テキスト ボックス 527"/>
        <xdr:cNvSpPr txBox="1"/>
      </xdr:nvSpPr>
      <xdr:spPr>
        <a:xfrm>
          <a:off x="13468428" y="63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64059</xdr:rowOff>
    </xdr:from>
    <xdr:to>
      <xdr:col>67</xdr:col>
      <xdr:colOff>101600</xdr:colOff>
      <xdr:row>38</xdr:row>
      <xdr:rowOff>165659</xdr:rowOff>
    </xdr:to>
    <xdr:sp macro="" textlink="">
      <xdr:nvSpPr>
        <xdr:cNvPr id="529" name="フローチャート: 判断 528"/>
        <xdr:cNvSpPr/>
      </xdr:nvSpPr>
      <xdr:spPr>
        <a:xfrm>
          <a:off x="12763500" y="657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10736</xdr:rowOff>
    </xdr:from>
    <xdr:ext cx="469744" cy="259045"/>
    <xdr:sp macro="" textlink="">
      <xdr:nvSpPr>
        <xdr:cNvPr id="530" name="テキスト ボックス 529"/>
        <xdr:cNvSpPr txBox="1"/>
      </xdr:nvSpPr>
      <xdr:spPr>
        <a:xfrm>
          <a:off x="12579428" y="63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87300</xdr:rowOff>
    </xdr:from>
    <xdr:to>
      <xdr:col>85</xdr:col>
      <xdr:colOff>177800</xdr:colOff>
      <xdr:row>39</xdr:row>
      <xdr:rowOff>17450</xdr:rowOff>
    </xdr:to>
    <xdr:sp macro="" textlink="">
      <xdr:nvSpPr>
        <xdr:cNvPr id="536" name="楕円 535"/>
        <xdr:cNvSpPr/>
      </xdr:nvSpPr>
      <xdr:spPr>
        <a:xfrm>
          <a:off x="162687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2227</xdr:rowOff>
    </xdr:from>
    <xdr:ext cx="469744" cy="259045"/>
    <xdr:sp macro="" textlink="">
      <xdr:nvSpPr>
        <xdr:cNvPr id="537" name="災害復旧事業費該当値テキスト"/>
        <xdr:cNvSpPr txBox="1"/>
      </xdr:nvSpPr>
      <xdr:spPr>
        <a:xfrm>
          <a:off x="16370300" y="65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71793</xdr:rowOff>
    </xdr:from>
    <xdr:to>
      <xdr:col>81</xdr:col>
      <xdr:colOff>101600</xdr:colOff>
      <xdr:row>39</xdr:row>
      <xdr:rowOff>1943</xdr:rowOff>
    </xdr:to>
    <xdr:sp macro="" textlink="">
      <xdr:nvSpPr>
        <xdr:cNvPr id="538" name="楕円 537"/>
        <xdr:cNvSpPr/>
      </xdr:nvSpPr>
      <xdr:spPr>
        <a:xfrm>
          <a:off x="15430500" y="65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164520</xdr:rowOff>
    </xdr:from>
    <xdr:ext cx="469744" cy="259045"/>
    <xdr:sp macro="" textlink="">
      <xdr:nvSpPr>
        <xdr:cNvPr id="539" name="テキスト ボックス 538"/>
        <xdr:cNvSpPr txBox="1"/>
      </xdr:nvSpPr>
      <xdr:spPr>
        <a:xfrm>
          <a:off x="15246428" y="667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17538</xdr:rowOff>
    </xdr:from>
    <xdr:to>
      <xdr:col>76</xdr:col>
      <xdr:colOff>165100</xdr:colOff>
      <xdr:row>38</xdr:row>
      <xdr:rowOff>119138</xdr:rowOff>
    </xdr:to>
    <xdr:sp macro="" textlink="">
      <xdr:nvSpPr>
        <xdr:cNvPr id="540" name="楕円 539"/>
        <xdr:cNvSpPr/>
      </xdr:nvSpPr>
      <xdr:spPr>
        <a:xfrm>
          <a:off x="14541500" y="65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135666</xdr:rowOff>
    </xdr:from>
    <xdr:ext cx="469744" cy="259045"/>
    <xdr:sp macro="" textlink="">
      <xdr:nvSpPr>
        <xdr:cNvPr id="541" name="テキスト ボックス 540"/>
        <xdr:cNvSpPr txBox="1"/>
      </xdr:nvSpPr>
      <xdr:spPr>
        <a:xfrm>
          <a:off x="14357428" y="630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139344</xdr:rowOff>
    </xdr:from>
    <xdr:to>
      <xdr:col>72</xdr:col>
      <xdr:colOff>38100</xdr:colOff>
      <xdr:row>39</xdr:row>
      <xdr:rowOff>69494</xdr:rowOff>
    </xdr:to>
    <xdr:sp macro="" textlink="">
      <xdr:nvSpPr>
        <xdr:cNvPr id="542" name="楕円 541"/>
        <xdr:cNvSpPr/>
      </xdr:nvSpPr>
      <xdr:spPr>
        <a:xfrm>
          <a:off x="13652500" y="66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60621</xdr:rowOff>
    </xdr:from>
    <xdr:ext cx="378565" cy="259045"/>
    <xdr:sp macro="" textlink="">
      <xdr:nvSpPr>
        <xdr:cNvPr id="543" name="テキスト ボックス 542"/>
        <xdr:cNvSpPr txBox="1"/>
      </xdr:nvSpPr>
      <xdr:spPr>
        <a:xfrm>
          <a:off x="13514017" y="6747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142887</xdr:rowOff>
    </xdr:from>
    <xdr:to>
      <xdr:col>67</xdr:col>
      <xdr:colOff>101600</xdr:colOff>
      <xdr:row>39</xdr:row>
      <xdr:rowOff>73037</xdr:rowOff>
    </xdr:to>
    <xdr:sp macro="" textlink="">
      <xdr:nvSpPr>
        <xdr:cNvPr id="544" name="楕円 543"/>
        <xdr:cNvSpPr/>
      </xdr:nvSpPr>
      <xdr:spPr>
        <a:xfrm>
          <a:off x="12763500" y="665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64164</xdr:rowOff>
    </xdr:from>
    <xdr:ext cx="378565" cy="259045"/>
    <xdr:sp macro="" textlink="">
      <xdr:nvSpPr>
        <xdr:cNvPr id="545" name="テキスト ボックス 544"/>
        <xdr:cNvSpPr txBox="1"/>
      </xdr:nvSpPr>
      <xdr:spPr>
        <a:xfrm>
          <a:off x="12625017" y="6750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71634</xdr:rowOff>
    </xdr:from>
    <xdr:to>
      <xdr:col>85</xdr:col>
      <xdr:colOff>126364</xdr:colOff>
      <xdr:row>79</xdr:row>
      <xdr:rowOff>33096</xdr:rowOff>
    </xdr:to>
    <xdr:cxnSp macro="">
      <xdr:nvCxnSpPr>
        <xdr:cNvPr id="619" name="直線コネクタ 618"/>
        <xdr:cNvCxnSpPr/>
      </xdr:nvCxnSpPr>
      <xdr:spPr>
        <a:xfrm flipV="1">
          <a:off x="16317595" y="12244584"/>
          <a:ext cx="1269" cy="133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36923</xdr:rowOff>
    </xdr:from>
    <xdr:ext cx="534377" cy="259045"/>
    <xdr:sp macro="" textlink="">
      <xdr:nvSpPr>
        <xdr:cNvPr id="620" name="公債費最小値テキスト"/>
        <xdr:cNvSpPr txBox="1"/>
      </xdr:nvSpPr>
      <xdr:spPr>
        <a:xfrm>
          <a:off x="16370300" y="135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33096</xdr:rowOff>
    </xdr:from>
    <xdr:to>
      <xdr:col>86</xdr:col>
      <xdr:colOff>25400</xdr:colOff>
      <xdr:row>79</xdr:row>
      <xdr:rowOff>33096</xdr:rowOff>
    </xdr:to>
    <xdr:cxnSp macro="">
      <xdr:nvCxnSpPr>
        <xdr:cNvPr id="621" name="直線コネクタ 620"/>
        <xdr:cNvCxnSpPr/>
      </xdr:nvCxnSpPr>
      <xdr:spPr>
        <a:xfrm>
          <a:off x="16230600" y="1357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18311</xdr:rowOff>
    </xdr:from>
    <xdr:ext cx="534377" cy="259045"/>
    <xdr:sp macro="" textlink="">
      <xdr:nvSpPr>
        <xdr:cNvPr id="622" name="公債費最大値テキスト"/>
        <xdr:cNvSpPr txBox="1"/>
      </xdr:nvSpPr>
      <xdr:spPr>
        <a:xfrm>
          <a:off x="16370300" y="120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71634</xdr:rowOff>
    </xdr:from>
    <xdr:to>
      <xdr:col>86</xdr:col>
      <xdr:colOff>25400</xdr:colOff>
      <xdr:row>71</xdr:row>
      <xdr:rowOff>71634</xdr:rowOff>
    </xdr:to>
    <xdr:cxnSp macro="">
      <xdr:nvCxnSpPr>
        <xdr:cNvPr id="623" name="直線コネクタ 622"/>
        <xdr:cNvCxnSpPr/>
      </xdr:nvCxnSpPr>
      <xdr:spPr>
        <a:xfrm>
          <a:off x="16230600" y="1224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158141</xdr:rowOff>
    </xdr:from>
    <xdr:to>
      <xdr:col>85</xdr:col>
      <xdr:colOff>127000</xdr:colOff>
      <xdr:row>74</xdr:row>
      <xdr:rowOff>37154</xdr:rowOff>
    </xdr:to>
    <xdr:cxnSp macro="">
      <xdr:nvCxnSpPr>
        <xdr:cNvPr id="624" name="直線コネクタ 623"/>
        <xdr:cNvCxnSpPr/>
      </xdr:nvCxnSpPr>
      <xdr:spPr>
        <a:xfrm>
          <a:off x="15481300" y="12673991"/>
          <a:ext cx="838200" cy="5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8405</xdr:rowOff>
    </xdr:from>
    <xdr:ext cx="534377" cy="259045"/>
    <xdr:sp macro="" textlink="">
      <xdr:nvSpPr>
        <xdr:cNvPr id="625" name="公債費平均値テキスト"/>
        <xdr:cNvSpPr txBox="1"/>
      </xdr:nvSpPr>
      <xdr:spPr>
        <a:xfrm>
          <a:off x="16370300" y="1303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29978</xdr:rowOff>
    </xdr:from>
    <xdr:to>
      <xdr:col>85</xdr:col>
      <xdr:colOff>177800</xdr:colOff>
      <xdr:row>76</xdr:row>
      <xdr:rowOff>131578</xdr:rowOff>
    </xdr:to>
    <xdr:sp macro="" textlink="">
      <xdr:nvSpPr>
        <xdr:cNvPr id="626" name="フローチャート: 判断 625"/>
        <xdr:cNvSpPr/>
      </xdr:nvSpPr>
      <xdr:spPr>
        <a:xfrm>
          <a:off x="162687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95504</xdr:rowOff>
    </xdr:from>
    <xdr:to>
      <xdr:col>81</xdr:col>
      <xdr:colOff>50800</xdr:colOff>
      <xdr:row>73</xdr:row>
      <xdr:rowOff>158141</xdr:rowOff>
    </xdr:to>
    <xdr:cxnSp macro="">
      <xdr:nvCxnSpPr>
        <xdr:cNvPr id="627" name="直線コネクタ 626"/>
        <xdr:cNvCxnSpPr/>
      </xdr:nvCxnSpPr>
      <xdr:spPr>
        <a:xfrm>
          <a:off x="14592300" y="12439904"/>
          <a:ext cx="889000" cy="2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16490</xdr:rowOff>
    </xdr:from>
    <xdr:to>
      <xdr:col>81</xdr:col>
      <xdr:colOff>101600</xdr:colOff>
      <xdr:row>76</xdr:row>
      <xdr:rowOff>118090</xdr:rowOff>
    </xdr:to>
    <xdr:sp macro="" textlink="">
      <xdr:nvSpPr>
        <xdr:cNvPr id="628" name="フローチャート: 判断 627"/>
        <xdr:cNvSpPr/>
      </xdr:nvSpPr>
      <xdr:spPr>
        <a:xfrm>
          <a:off x="15430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109217</xdr:rowOff>
    </xdr:from>
    <xdr:ext cx="534377" cy="259045"/>
    <xdr:sp macro="" textlink="">
      <xdr:nvSpPr>
        <xdr:cNvPr id="629" name="テキスト ボックス 628"/>
        <xdr:cNvSpPr txBox="1"/>
      </xdr:nvSpPr>
      <xdr:spPr>
        <a:xfrm>
          <a:off x="15214111" y="131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95504</xdr:rowOff>
    </xdr:from>
    <xdr:to>
      <xdr:col>76</xdr:col>
      <xdr:colOff>114300</xdr:colOff>
      <xdr:row>73</xdr:row>
      <xdr:rowOff>72282</xdr:rowOff>
    </xdr:to>
    <xdr:cxnSp macro="">
      <xdr:nvCxnSpPr>
        <xdr:cNvPr id="630" name="直線コネクタ 629"/>
        <xdr:cNvCxnSpPr/>
      </xdr:nvCxnSpPr>
      <xdr:spPr>
        <a:xfrm flipV="1">
          <a:off x="13703300" y="12439904"/>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171138</xdr:rowOff>
    </xdr:from>
    <xdr:to>
      <xdr:col>76</xdr:col>
      <xdr:colOff>165100</xdr:colOff>
      <xdr:row>76</xdr:row>
      <xdr:rowOff>101288</xdr:rowOff>
    </xdr:to>
    <xdr:sp macro="" textlink="">
      <xdr:nvSpPr>
        <xdr:cNvPr id="631" name="フローチャート: 判断 630"/>
        <xdr:cNvSpPr/>
      </xdr:nvSpPr>
      <xdr:spPr>
        <a:xfrm>
          <a:off x="14541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92415</xdr:rowOff>
    </xdr:from>
    <xdr:ext cx="534377" cy="259045"/>
    <xdr:sp macro="" textlink="">
      <xdr:nvSpPr>
        <xdr:cNvPr id="632" name="テキスト ボックス 631"/>
        <xdr:cNvSpPr txBox="1"/>
      </xdr:nvSpPr>
      <xdr:spPr>
        <a:xfrm>
          <a:off x="14325111" y="131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72282</xdr:rowOff>
    </xdr:from>
    <xdr:to>
      <xdr:col>71</xdr:col>
      <xdr:colOff>177800</xdr:colOff>
      <xdr:row>73</xdr:row>
      <xdr:rowOff>111868</xdr:rowOff>
    </xdr:to>
    <xdr:cxnSp macro="">
      <xdr:nvCxnSpPr>
        <xdr:cNvPr id="633" name="直線コネクタ 632"/>
        <xdr:cNvCxnSpPr/>
      </xdr:nvCxnSpPr>
      <xdr:spPr>
        <a:xfrm flipV="1">
          <a:off x="12814300" y="12588132"/>
          <a:ext cx="8890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20796</xdr:rowOff>
    </xdr:from>
    <xdr:to>
      <xdr:col>72</xdr:col>
      <xdr:colOff>38100</xdr:colOff>
      <xdr:row>76</xdr:row>
      <xdr:rowOff>122396</xdr:rowOff>
    </xdr:to>
    <xdr:sp macro="" textlink="">
      <xdr:nvSpPr>
        <xdr:cNvPr id="634" name="フローチャート: 判断 633"/>
        <xdr:cNvSpPr/>
      </xdr:nvSpPr>
      <xdr:spPr>
        <a:xfrm>
          <a:off x="13652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113523</xdr:rowOff>
    </xdr:from>
    <xdr:ext cx="534377" cy="259045"/>
    <xdr:sp macro="" textlink="">
      <xdr:nvSpPr>
        <xdr:cNvPr id="635" name="テキスト ボックス 634"/>
        <xdr:cNvSpPr txBox="1"/>
      </xdr:nvSpPr>
      <xdr:spPr>
        <a:xfrm>
          <a:off x="13436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23825</xdr:rowOff>
    </xdr:from>
    <xdr:to>
      <xdr:col>67</xdr:col>
      <xdr:colOff>101600</xdr:colOff>
      <xdr:row>76</xdr:row>
      <xdr:rowOff>125425</xdr:rowOff>
    </xdr:to>
    <xdr:sp macro="" textlink="">
      <xdr:nvSpPr>
        <xdr:cNvPr id="636" name="フローチャート: 判断 635"/>
        <xdr:cNvSpPr/>
      </xdr:nvSpPr>
      <xdr:spPr>
        <a:xfrm>
          <a:off x="12763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116552</xdr:rowOff>
    </xdr:from>
    <xdr:ext cx="534377" cy="259045"/>
    <xdr:sp macro="" textlink="">
      <xdr:nvSpPr>
        <xdr:cNvPr id="637" name="テキスト ボックス 636"/>
        <xdr:cNvSpPr txBox="1"/>
      </xdr:nvSpPr>
      <xdr:spPr>
        <a:xfrm>
          <a:off x="12547111"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157804</xdr:rowOff>
    </xdr:from>
    <xdr:to>
      <xdr:col>85</xdr:col>
      <xdr:colOff>177800</xdr:colOff>
      <xdr:row>74</xdr:row>
      <xdr:rowOff>87954</xdr:rowOff>
    </xdr:to>
    <xdr:sp macro="" textlink="">
      <xdr:nvSpPr>
        <xdr:cNvPr id="643" name="楕円 642"/>
        <xdr:cNvSpPr/>
      </xdr:nvSpPr>
      <xdr:spPr>
        <a:xfrm>
          <a:off x="16268700" y="1267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9231</xdr:rowOff>
    </xdr:from>
    <xdr:ext cx="534377" cy="259045"/>
    <xdr:sp macro="" textlink="">
      <xdr:nvSpPr>
        <xdr:cNvPr id="644" name="公債費該当値テキスト"/>
        <xdr:cNvSpPr txBox="1"/>
      </xdr:nvSpPr>
      <xdr:spPr>
        <a:xfrm>
          <a:off x="16370300" y="125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107341</xdr:rowOff>
    </xdr:from>
    <xdr:to>
      <xdr:col>81</xdr:col>
      <xdr:colOff>101600</xdr:colOff>
      <xdr:row>74</xdr:row>
      <xdr:rowOff>37491</xdr:rowOff>
    </xdr:to>
    <xdr:sp macro="" textlink="">
      <xdr:nvSpPr>
        <xdr:cNvPr id="645" name="楕円 644"/>
        <xdr:cNvSpPr/>
      </xdr:nvSpPr>
      <xdr:spPr>
        <a:xfrm>
          <a:off x="15430500" y="126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54018</xdr:rowOff>
    </xdr:from>
    <xdr:ext cx="534377" cy="259045"/>
    <xdr:sp macro="" textlink="">
      <xdr:nvSpPr>
        <xdr:cNvPr id="646" name="テキスト ボックス 645"/>
        <xdr:cNvSpPr txBox="1"/>
      </xdr:nvSpPr>
      <xdr:spPr>
        <a:xfrm>
          <a:off x="15214111" y="1239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44704</xdr:rowOff>
    </xdr:from>
    <xdr:to>
      <xdr:col>76</xdr:col>
      <xdr:colOff>165100</xdr:colOff>
      <xdr:row>72</xdr:row>
      <xdr:rowOff>146304</xdr:rowOff>
    </xdr:to>
    <xdr:sp macro="" textlink="">
      <xdr:nvSpPr>
        <xdr:cNvPr id="647" name="楕円 646"/>
        <xdr:cNvSpPr/>
      </xdr:nvSpPr>
      <xdr:spPr>
        <a:xfrm>
          <a:off x="14541500" y="1238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162831</xdr:rowOff>
    </xdr:from>
    <xdr:ext cx="534377" cy="259045"/>
    <xdr:sp macro="" textlink="">
      <xdr:nvSpPr>
        <xdr:cNvPr id="648" name="テキスト ボックス 647"/>
        <xdr:cNvSpPr txBox="1"/>
      </xdr:nvSpPr>
      <xdr:spPr>
        <a:xfrm>
          <a:off x="14325111" y="1216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21482</xdr:rowOff>
    </xdr:from>
    <xdr:to>
      <xdr:col>72</xdr:col>
      <xdr:colOff>38100</xdr:colOff>
      <xdr:row>73</xdr:row>
      <xdr:rowOff>123082</xdr:rowOff>
    </xdr:to>
    <xdr:sp macro="" textlink="">
      <xdr:nvSpPr>
        <xdr:cNvPr id="649" name="楕円 648"/>
        <xdr:cNvSpPr/>
      </xdr:nvSpPr>
      <xdr:spPr>
        <a:xfrm>
          <a:off x="13652500" y="125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139609</xdr:rowOff>
    </xdr:from>
    <xdr:ext cx="534377" cy="259045"/>
    <xdr:sp macro="" textlink="">
      <xdr:nvSpPr>
        <xdr:cNvPr id="650" name="テキスト ボックス 649"/>
        <xdr:cNvSpPr txBox="1"/>
      </xdr:nvSpPr>
      <xdr:spPr>
        <a:xfrm>
          <a:off x="13436111" y="1231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61068</xdr:rowOff>
    </xdr:from>
    <xdr:to>
      <xdr:col>67</xdr:col>
      <xdr:colOff>101600</xdr:colOff>
      <xdr:row>73</xdr:row>
      <xdr:rowOff>162668</xdr:rowOff>
    </xdr:to>
    <xdr:sp macro="" textlink="">
      <xdr:nvSpPr>
        <xdr:cNvPr id="651" name="楕円 650"/>
        <xdr:cNvSpPr/>
      </xdr:nvSpPr>
      <xdr:spPr>
        <a:xfrm>
          <a:off x="12763500" y="1257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7745</xdr:rowOff>
    </xdr:from>
    <xdr:ext cx="534377" cy="259045"/>
    <xdr:sp macro="" textlink="">
      <xdr:nvSpPr>
        <xdr:cNvPr id="652" name="テキスト ボックス 651"/>
        <xdr:cNvSpPr txBox="1"/>
      </xdr:nvSpPr>
      <xdr:spPr>
        <a:xfrm>
          <a:off x="12547111" y="123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49701</xdr:rowOff>
    </xdr:from>
    <xdr:to>
      <xdr:col>85</xdr:col>
      <xdr:colOff>126364</xdr:colOff>
      <xdr:row>98</xdr:row>
      <xdr:rowOff>132224</xdr:rowOff>
    </xdr:to>
    <xdr:cxnSp macro="">
      <xdr:nvCxnSpPr>
        <xdr:cNvPr id="674" name="直線コネクタ 673"/>
        <xdr:cNvCxnSpPr/>
      </xdr:nvCxnSpPr>
      <xdr:spPr>
        <a:xfrm flipV="1">
          <a:off x="16317595" y="15651651"/>
          <a:ext cx="1269" cy="128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136051</xdr:rowOff>
    </xdr:from>
    <xdr:ext cx="378565" cy="259045"/>
    <xdr:sp macro="" textlink="">
      <xdr:nvSpPr>
        <xdr:cNvPr id="675" name="積立金最小値テキスト"/>
        <xdr:cNvSpPr txBox="1"/>
      </xdr:nvSpPr>
      <xdr:spPr>
        <a:xfrm>
          <a:off x="16370300" y="1693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132224</xdr:rowOff>
    </xdr:from>
    <xdr:to>
      <xdr:col>86</xdr:col>
      <xdr:colOff>25400</xdr:colOff>
      <xdr:row>98</xdr:row>
      <xdr:rowOff>132224</xdr:rowOff>
    </xdr:to>
    <xdr:cxnSp macro="">
      <xdr:nvCxnSpPr>
        <xdr:cNvPr id="676" name="直線コネクタ 675"/>
        <xdr:cNvCxnSpPr/>
      </xdr:nvCxnSpPr>
      <xdr:spPr>
        <a:xfrm>
          <a:off x="16230600" y="1693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167828</xdr:rowOff>
    </xdr:from>
    <xdr:ext cx="534377" cy="259045"/>
    <xdr:sp macro="" textlink="">
      <xdr:nvSpPr>
        <xdr:cNvPr id="677" name="積立金最大値テキスト"/>
        <xdr:cNvSpPr txBox="1"/>
      </xdr:nvSpPr>
      <xdr:spPr>
        <a:xfrm>
          <a:off x="16370300" y="154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49701</xdr:rowOff>
    </xdr:from>
    <xdr:to>
      <xdr:col>86</xdr:col>
      <xdr:colOff>25400</xdr:colOff>
      <xdr:row>91</xdr:row>
      <xdr:rowOff>49701</xdr:rowOff>
    </xdr:to>
    <xdr:cxnSp macro="">
      <xdr:nvCxnSpPr>
        <xdr:cNvPr id="678" name="直線コネクタ 677"/>
        <xdr:cNvCxnSpPr/>
      </xdr:nvCxnSpPr>
      <xdr:spPr>
        <a:xfrm>
          <a:off x="16230600" y="156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110187</xdr:rowOff>
    </xdr:from>
    <xdr:to>
      <xdr:col>85</xdr:col>
      <xdr:colOff>127000</xdr:colOff>
      <xdr:row>97</xdr:row>
      <xdr:rowOff>156045</xdr:rowOff>
    </xdr:to>
    <xdr:cxnSp macro="">
      <xdr:nvCxnSpPr>
        <xdr:cNvPr id="679" name="直線コネクタ 678"/>
        <xdr:cNvCxnSpPr/>
      </xdr:nvCxnSpPr>
      <xdr:spPr>
        <a:xfrm>
          <a:off x="15481300" y="16740837"/>
          <a:ext cx="8382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89465</xdr:rowOff>
    </xdr:from>
    <xdr:ext cx="534377" cy="259045"/>
    <xdr:sp macro="" textlink="">
      <xdr:nvSpPr>
        <xdr:cNvPr id="680" name="積立金平均値テキスト"/>
        <xdr:cNvSpPr txBox="1"/>
      </xdr:nvSpPr>
      <xdr:spPr>
        <a:xfrm>
          <a:off x="16370300" y="16377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66588</xdr:rowOff>
    </xdr:from>
    <xdr:to>
      <xdr:col>85</xdr:col>
      <xdr:colOff>177800</xdr:colOff>
      <xdr:row>96</xdr:row>
      <xdr:rowOff>168188</xdr:rowOff>
    </xdr:to>
    <xdr:sp macro="" textlink="">
      <xdr:nvSpPr>
        <xdr:cNvPr id="681" name="フローチャート: 判断 680"/>
        <xdr:cNvSpPr/>
      </xdr:nvSpPr>
      <xdr:spPr>
        <a:xfrm>
          <a:off x="162687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110187</xdr:rowOff>
    </xdr:from>
    <xdr:to>
      <xdr:col>81</xdr:col>
      <xdr:colOff>50800</xdr:colOff>
      <xdr:row>98</xdr:row>
      <xdr:rowOff>18633</xdr:rowOff>
    </xdr:to>
    <xdr:cxnSp macro="">
      <xdr:nvCxnSpPr>
        <xdr:cNvPr id="682" name="直線コネクタ 681"/>
        <xdr:cNvCxnSpPr/>
      </xdr:nvCxnSpPr>
      <xdr:spPr>
        <a:xfrm flipV="1">
          <a:off x="14592300" y="16740837"/>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170190</xdr:rowOff>
    </xdr:from>
    <xdr:to>
      <xdr:col>81</xdr:col>
      <xdr:colOff>101600</xdr:colOff>
      <xdr:row>97</xdr:row>
      <xdr:rowOff>100340</xdr:rowOff>
    </xdr:to>
    <xdr:sp macro="" textlink="">
      <xdr:nvSpPr>
        <xdr:cNvPr id="683" name="フローチャート: 判断 682"/>
        <xdr:cNvSpPr/>
      </xdr:nvSpPr>
      <xdr:spPr>
        <a:xfrm>
          <a:off x="15430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116867</xdr:rowOff>
    </xdr:from>
    <xdr:ext cx="534377" cy="259045"/>
    <xdr:sp macro="" textlink="">
      <xdr:nvSpPr>
        <xdr:cNvPr id="684" name="テキスト ボックス 683"/>
        <xdr:cNvSpPr txBox="1"/>
      </xdr:nvSpPr>
      <xdr:spPr>
        <a:xfrm>
          <a:off x="15214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168983</xdr:rowOff>
    </xdr:from>
    <xdr:to>
      <xdr:col>76</xdr:col>
      <xdr:colOff>114300</xdr:colOff>
      <xdr:row>98</xdr:row>
      <xdr:rowOff>18633</xdr:rowOff>
    </xdr:to>
    <xdr:cxnSp macro="">
      <xdr:nvCxnSpPr>
        <xdr:cNvPr id="685" name="直線コネクタ 684"/>
        <xdr:cNvCxnSpPr/>
      </xdr:nvCxnSpPr>
      <xdr:spPr>
        <a:xfrm>
          <a:off x="13703300" y="16799633"/>
          <a:ext cx="889000" cy="2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119075</xdr:rowOff>
    </xdr:from>
    <xdr:to>
      <xdr:col>76</xdr:col>
      <xdr:colOff>165100</xdr:colOff>
      <xdr:row>97</xdr:row>
      <xdr:rowOff>49225</xdr:rowOff>
    </xdr:to>
    <xdr:sp macro="" textlink="">
      <xdr:nvSpPr>
        <xdr:cNvPr id="686" name="フローチャート: 判断 685"/>
        <xdr:cNvSpPr/>
      </xdr:nvSpPr>
      <xdr:spPr>
        <a:xfrm>
          <a:off x="14541500" y="165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65752</xdr:rowOff>
    </xdr:from>
    <xdr:ext cx="534377" cy="259045"/>
    <xdr:sp macro="" textlink="">
      <xdr:nvSpPr>
        <xdr:cNvPr id="687" name="テキスト ボックス 686"/>
        <xdr:cNvSpPr txBox="1"/>
      </xdr:nvSpPr>
      <xdr:spPr>
        <a:xfrm>
          <a:off x="14325111" y="163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142146</xdr:rowOff>
    </xdr:from>
    <xdr:to>
      <xdr:col>71</xdr:col>
      <xdr:colOff>177800</xdr:colOff>
      <xdr:row>97</xdr:row>
      <xdr:rowOff>168983</xdr:rowOff>
    </xdr:to>
    <xdr:cxnSp macro="">
      <xdr:nvCxnSpPr>
        <xdr:cNvPr id="688" name="直線コネクタ 687"/>
        <xdr:cNvCxnSpPr/>
      </xdr:nvCxnSpPr>
      <xdr:spPr>
        <a:xfrm>
          <a:off x="12814300" y="16772796"/>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128150</xdr:rowOff>
    </xdr:from>
    <xdr:to>
      <xdr:col>72</xdr:col>
      <xdr:colOff>38100</xdr:colOff>
      <xdr:row>97</xdr:row>
      <xdr:rowOff>58300</xdr:rowOff>
    </xdr:to>
    <xdr:sp macro="" textlink="">
      <xdr:nvSpPr>
        <xdr:cNvPr id="689" name="フローチャート: 判断 688"/>
        <xdr:cNvSpPr/>
      </xdr:nvSpPr>
      <xdr:spPr>
        <a:xfrm>
          <a:off x="13652500" y="165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74827</xdr:rowOff>
    </xdr:from>
    <xdr:ext cx="534377" cy="259045"/>
    <xdr:sp macro="" textlink="">
      <xdr:nvSpPr>
        <xdr:cNvPr id="690" name="テキスト ボックス 689"/>
        <xdr:cNvSpPr txBox="1"/>
      </xdr:nvSpPr>
      <xdr:spPr>
        <a:xfrm>
          <a:off x="13436111" y="163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84854</xdr:rowOff>
    </xdr:from>
    <xdr:to>
      <xdr:col>67</xdr:col>
      <xdr:colOff>101600</xdr:colOff>
      <xdr:row>97</xdr:row>
      <xdr:rowOff>15004</xdr:rowOff>
    </xdr:to>
    <xdr:sp macro="" textlink="">
      <xdr:nvSpPr>
        <xdr:cNvPr id="691" name="フローチャート: 判断 690"/>
        <xdr:cNvSpPr/>
      </xdr:nvSpPr>
      <xdr:spPr>
        <a:xfrm>
          <a:off x="12763500" y="1654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31531</xdr:rowOff>
    </xdr:from>
    <xdr:ext cx="534377" cy="259045"/>
    <xdr:sp macro="" textlink="">
      <xdr:nvSpPr>
        <xdr:cNvPr id="692" name="テキスト ボックス 691"/>
        <xdr:cNvSpPr txBox="1"/>
      </xdr:nvSpPr>
      <xdr:spPr>
        <a:xfrm>
          <a:off x="12547111" y="163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105245</xdr:rowOff>
    </xdr:from>
    <xdr:to>
      <xdr:col>85</xdr:col>
      <xdr:colOff>177800</xdr:colOff>
      <xdr:row>98</xdr:row>
      <xdr:rowOff>35395</xdr:rowOff>
    </xdr:to>
    <xdr:sp macro="" textlink="">
      <xdr:nvSpPr>
        <xdr:cNvPr id="698" name="楕円 697"/>
        <xdr:cNvSpPr/>
      </xdr:nvSpPr>
      <xdr:spPr>
        <a:xfrm>
          <a:off x="16268700" y="167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83672</xdr:rowOff>
    </xdr:from>
    <xdr:ext cx="469744" cy="259045"/>
    <xdr:sp macro="" textlink="">
      <xdr:nvSpPr>
        <xdr:cNvPr id="699" name="積立金該当値テキスト"/>
        <xdr:cNvSpPr txBox="1"/>
      </xdr:nvSpPr>
      <xdr:spPr>
        <a:xfrm>
          <a:off x="16370300" y="167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59387</xdr:rowOff>
    </xdr:from>
    <xdr:to>
      <xdr:col>81</xdr:col>
      <xdr:colOff>101600</xdr:colOff>
      <xdr:row>97</xdr:row>
      <xdr:rowOff>160987</xdr:rowOff>
    </xdr:to>
    <xdr:sp macro="" textlink="">
      <xdr:nvSpPr>
        <xdr:cNvPr id="700" name="楕円 699"/>
        <xdr:cNvSpPr/>
      </xdr:nvSpPr>
      <xdr:spPr>
        <a:xfrm>
          <a:off x="15430500" y="166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152114</xdr:rowOff>
    </xdr:from>
    <xdr:ext cx="469744" cy="259045"/>
    <xdr:sp macro="" textlink="">
      <xdr:nvSpPr>
        <xdr:cNvPr id="701" name="テキスト ボックス 700"/>
        <xdr:cNvSpPr txBox="1"/>
      </xdr:nvSpPr>
      <xdr:spPr>
        <a:xfrm>
          <a:off x="15246428" y="1678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139283</xdr:rowOff>
    </xdr:from>
    <xdr:to>
      <xdr:col>76</xdr:col>
      <xdr:colOff>165100</xdr:colOff>
      <xdr:row>98</xdr:row>
      <xdr:rowOff>69433</xdr:rowOff>
    </xdr:to>
    <xdr:sp macro="" textlink="">
      <xdr:nvSpPr>
        <xdr:cNvPr id="702" name="楕円 701"/>
        <xdr:cNvSpPr/>
      </xdr:nvSpPr>
      <xdr:spPr>
        <a:xfrm>
          <a:off x="14541500" y="1676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60560</xdr:rowOff>
    </xdr:from>
    <xdr:ext cx="469744" cy="259045"/>
    <xdr:sp macro="" textlink="">
      <xdr:nvSpPr>
        <xdr:cNvPr id="703" name="テキスト ボックス 702"/>
        <xdr:cNvSpPr txBox="1"/>
      </xdr:nvSpPr>
      <xdr:spPr>
        <a:xfrm>
          <a:off x="14357428" y="1686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118183</xdr:rowOff>
    </xdr:from>
    <xdr:to>
      <xdr:col>72</xdr:col>
      <xdr:colOff>38100</xdr:colOff>
      <xdr:row>98</xdr:row>
      <xdr:rowOff>48333</xdr:rowOff>
    </xdr:to>
    <xdr:sp macro="" textlink="">
      <xdr:nvSpPr>
        <xdr:cNvPr id="704" name="楕円 703"/>
        <xdr:cNvSpPr/>
      </xdr:nvSpPr>
      <xdr:spPr>
        <a:xfrm>
          <a:off x="13652500" y="167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39460</xdr:rowOff>
    </xdr:from>
    <xdr:ext cx="469744" cy="259045"/>
    <xdr:sp macro="" textlink="">
      <xdr:nvSpPr>
        <xdr:cNvPr id="705" name="テキスト ボックス 704"/>
        <xdr:cNvSpPr txBox="1"/>
      </xdr:nvSpPr>
      <xdr:spPr>
        <a:xfrm>
          <a:off x="13468428" y="16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91346</xdr:rowOff>
    </xdr:from>
    <xdr:to>
      <xdr:col>67</xdr:col>
      <xdr:colOff>101600</xdr:colOff>
      <xdr:row>98</xdr:row>
      <xdr:rowOff>21496</xdr:rowOff>
    </xdr:to>
    <xdr:sp macro="" textlink="">
      <xdr:nvSpPr>
        <xdr:cNvPr id="706" name="楕円 705"/>
        <xdr:cNvSpPr/>
      </xdr:nvSpPr>
      <xdr:spPr>
        <a:xfrm>
          <a:off x="12763500" y="167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12623</xdr:rowOff>
    </xdr:from>
    <xdr:ext cx="469744" cy="259045"/>
    <xdr:sp macro="" textlink="">
      <xdr:nvSpPr>
        <xdr:cNvPr id="707" name="テキスト ボックス 706"/>
        <xdr:cNvSpPr txBox="1"/>
      </xdr:nvSpPr>
      <xdr:spPr>
        <a:xfrm>
          <a:off x="12579428" y="168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29428</xdr:rowOff>
    </xdr:from>
    <xdr:to>
      <xdr:col>116</xdr:col>
      <xdr:colOff>62864</xdr:colOff>
      <xdr:row>39</xdr:row>
      <xdr:rowOff>98878</xdr:rowOff>
    </xdr:to>
    <xdr:cxnSp macro="">
      <xdr:nvCxnSpPr>
        <xdr:cNvPr id="733" name="直線コネクタ 732"/>
        <xdr:cNvCxnSpPr/>
      </xdr:nvCxnSpPr>
      <xdr:spPr>
        <a:xfrm flipV="1">
          <a:off x="22159595" y="5344378"/>
          <a:ext cx="1269" cy="14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147555</xdr:rowOff>
    </xdr:from>
    <xdr:ext cx="534377" cy="259045"/>
    <xdr:sp macro="" textlink="">
      <xdr:nvSpPr>
        <xdr:cNvPr id="736" name="投資及び出資金最大値テキスト"/>
        <xdr:cNvSpPr txBox="1"/>
      </xdr:nvSpPr>
      <xdr:spPr>
        <a:xfrm>
          <a:off x="22212300" y="51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29428</xdr:rowOff>
    </xdr:from>
    <xdr:to>
      <xdr:col>116</xdr:col>
      <xdr:colOff>152400</xdr:colOff>
      <xdr:row>31</xdr:row>
      <xdr:rowOff>29428</xdr:rowOff>
    </xdr:to>
    <xdr:cxnSp macro="">
      <xdr:nvCxnSpPr>
        <xdr:cNvPr id="737" name="直線コネクタ 736"/>
        <xdr:cNvCxnSpPr/>
      </xdr:nvCxnSpPr>
      <xdr:spPr>
        <a:xfrm>
          <a:off x="22072600" y="534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29428</xdr:rowOff>
    </xdr:from>
    <xdr:to>
      <xdr:col>116</xdr:col>
      <xdr:colOff>63500</xdr:colOff>
      <xdr:row>36</xdr:row>
      <xdr:rowOff>147211</xdr:rowOff>
    </xdr:to>
    <xdr:cxnSp macro="">
      <xdr:nvCxnSpPr>
        <xdr:cNvPr id="738" name="直線コネクタ 737"/>
        <xdr:cNvCxnSpPr/>
      </xdr:nvCxnSpPr>
      <xdr:spPr>
        <a:xfrm flipV="1">
          <a:off x="21323300" y="5344378"/>
          <a:ext cx="838200" cy="97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112829</xdr:rowOff>
    </xdr:from>
    <xdr:ext cx="469744" cy="259045"/>
    <xdr:sp macro="" textlink="">
      <xdr:nvSpPr>
        <xdr:cNvPr id="739" name="投資及び出資金平均値テキスト"/>
        <xdr:cNvSpPr txBox="1"/>
      </xdr:nvSpPr>
      <xdr:spPr>
        <a:xfrm>
          <a:off x="22212300" y="645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134402</xdr:rowOff>
    </xdr:from>
    <xdr:to>
      <xdr:col>116</xdr:col>
      <xdr:colOff>114300</xdr:colOff>
      <xdr:row>38</xdr:row>
      <xdr:rowOff>64553</xdr:rowOff>
    </xdr:to>
    <xdr:sp macro="" textlink="">
      <xdr:nvSpPr>
        <xdr:cNvPr id="740" name="フローチャート: 判断 739"/>
        <xdr:cNvSpPr/>
      </xdr:nvSpPr>
      <xdr:spPr>
        <a:xfrm>
          <a:off x="221107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147211</xdr:rowOff>
    </xdr:from>
    <xdr:to>
      <xdr:col>111</xdr:col>
      <xdr:colOff>177800</xdr:colOff>
      <xdr:row>36</xdr:row>
      <xdr:rowOff>157661</xdr:rowOff>
    </xdr:to>
    <xdr:cxnSp macro="">
      <xdr:nvCxnSpPr>
        <xdr:cNvPr id="741" name="直線コネクタ 740"/>
        <xdr:cNvCxnSpPr/>
      </xdr:nvCxnSpPr>
      <xdr:spPr>
        <a:xfrm flipV="1">
          <a:off x="20434300" y="6319411"/>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51018</xdr:rowOff>
    </xdr:from>
    <xdr:to>
      <xdr:col>112</xdr:col>
      <xdr:colOff>38100</xdr:colOff>
      <xdr:row>38</xdr:row>
      <xdr:rowOff>152618</xdr:rowOff>
    </xdr:to>
    <xdr:sp macro="" textlink="">
      <xdr:nvSpPr>
        <xdr:cNvPr id="742" name="フローチャート: 判断 741"/>
        <xdr:cNvSpPr/>
      </xdr:nvSpPr>
      <xdr:spPr>
        <a:xfrm>
          <a:off x="21272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143745</xdr:rowOff>
    </xdr:from>
    <xdr:ext cx="469744" cy="259045"/>
    <xdr:sp macro="" textlink="">
      <xdr:nvSpPr>
        <xdr:cNvPr id="743" name="テキスト ボックス 742"/>
        <xdr:cNvSpPr txBox="1"/>
      </xdr:nvSpPr>
      <xdr:spPr>
        <a:xfrm>
          <a:off x="21088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157661</xdr:rowOff>
    </xdr:from>
    <xdr:to>
      <xdr:col>107</xdr:col>
      <xdr:colOff>50800</xdr:colOff>
      <xdr:row>36</xdr:row>
      <xdr:rowOff>158423</xdr:rowOff>
    </xdr:to>
    <xdr:cxnSp macro="">
      <xdr:nvCxnSpPr>
        <xdr:cNvPr id="744" name="直線コネクタ 743"/>
        <xdr:cNvCxnSpPr/>
      </xdr:nvCxnSpPr>
      <xdr:spPr>
        <a:xfrm flipV="1">
          <a:off x="19545300" y="632986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54284</xdr:rowOff>
    </xdr:from>
    <xdr:to>
      <xdr:col>107</xdr:col>
      <xdr:colOff>101600</xdr:colOff>
      <xdr:row>38</xdr:row>
      <xdr:rowOff>155884</xdr:rowOff>
    </xdr:to>
    <xdr:sp macro="" textlink="">
      <xdr:nvSpPr>
        <xdr:cNvPr id="745" name="フローチャート: 判断 744"/>
        <xdr:cNvSpPr/>
      </xdr:nvSpPr>
      <xdr:spPr>
        <a:xfrm>
          <a:off x="203835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147011</xdr:rowOff>
    </xdr:from>
    <xdr:ext cx="469744" cy="259045"/>
    <xdr:sp macro="" textlink="">
      <xdr:nvSpPr>
        <xdr:cNvPr id="746" name="テキスト ボックス 745"/>
        <xdr:cNvSpPr txBox="1"/>
      </xdr:nvSpPr>
      <xdr:spPr>
        <a:xfrm>
          <a:off x="20199428" y="6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158423</xdr:rowOff>
    </xdr:from>
    <xdr:to>
      <xdr:col>102</xdr:col>
      <xdr:colOff>114300</xdr:colOff>
      <xdr:row>37</xdr:row>
      <xdr:rowOff>1669</xdr:rowOff>
    </xdr:to>
    <xdr:cxnSp macro="">
      <xdr:nvCxnSpPr>
        <xdr:cNvPr id="747" name="直線コネクタ 746"/>
        <xdr:cNvCxnSpPr/>
      </xdr:nvCxnSpPr>
      <xdr:spPr>
        <a:xfrm flipV="1">
          <a:off x="18656300" y="63306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48296</xdr:rowOff>
    </xdr:from>
    <xdr:to>
      <xdr:col>102</xdr:col>
      <xdr:colOff>165100</xdr:colOff>
      <xdr:row>38</xdr:row>
      <xdr:rowOff>149896</xdr:rowOff>
    </xdr:to>
    <xdr:sp macro="" textlink="">
      <xdr:nvSpPr>
        <xdr:cNvPr id="748" name="フローチャート: 判断 747"/>
        <xdr:cNvSpPr/>
      </xdr:nvSpPr>
      <xdr:spPr>
        <a:xfrm>
          <a:off x="194945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141023</xdr:rowOff>
    </xdr:from>
    <xdr:ext cx="469744" cy="259045"/>
    <xdr:sp macro="" textlink="">
      <xdr:nvSpPr>
        <xdr:cNvPr id="749" name="テキスト ボックス 748"/>
        <xdr:cNvSpPr txBox="1"/>
      </xdr:nvSpPr>
      <xdr:spPr>
        <a:xfrm>
          <a:off x="19310428" y="66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63427</xdr:rowOff>
    </xdr:from>
    <xdr:to>
      <xdr:col>98</xdr:col>
      <xdr:colOff>38100</xdr:colOff>
      <xdr:row>38</xdr:row>
      <xdr:rowOff>165027</xdr:rowOff>
    </xdr:to>
    <xdr:sp macro="" textlink="">
      <xdr:nvSpPr>
        <xdr:cNvPr id="750" name="フローチャート: 判断 749"/>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156154</xdr:rowOff>
    </xdr:from>
    <xdr:ext cx="469744" cy="259045"/>
    <xdr:sp macro="" textlink="">
      <xdr:nvSpPr>
        <xdr:cNvPr id="751" name="テキスト ボックス 750"/>
        <xdr:cNvSpPr txBox="1"/>
      </xdr:nvSpPr>
      <xdr:spPr>
        <a:xfrm>
          <a:off x="18421428" y="66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150078</xdr:rowOff>
    </xdr:from>
    <xdr:to>
      <xdr:col>116</xdr:col>
      <xdr:colOff>114300</xdr:colOff>
      <xdr:row>31</xdr:row>
      <xdr:rowOff>80228</xdr:rowOff>
    </xdr:to>
    <xdr:sp macro="" textlink="">
      <xdr:nvSpPr>
        <xdr:cNvPr id="757" name="楕円 756"/>
        <xdr:cNvSpPr/>
      </xdr:nvSpPr>
      <xdr:spPr>
        <a:xfrm>
          <a:off x="22110700" y="52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103105</xdr:rowOff>
    </xdr:from>
    <xdr:ext cx="534377" cy="259045"/>
    <xdr:sp macro="" textlink="">
      <xdr:nvSpPr>
        <xdr:cNvPr id="758" name="投資及び出資金該当値テキスト"/>
        <xdr:cNvSpPr txBox="1"/>
      </xdr:nvSpPr>
      <xdr:spPr>
        <a:xfrm>
          <a:off x="22212300" y="52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96411</xdr:rowOff>
    </xdr:from>
    <xdr:to>
      <xdr:col>112</xdr:col>
      <xdr:colOff>38100</xdr:colOff>
      <xdr:row>37</xdr:row>
      <xdr:rowOff>26561</xdr:rowOff>
    </xdr:to>
    <xdr:sp macro="" textlink="">
      <xdr:nvSpPr>
        <xdr:cNvPr id="759" name="楕円 758"/>
        <xdr:cNvSpPr/>
      </xdr:nvSpPr>
      <xdr:spPr>
        <a:xfrm>
          <a:off x="21272500" y="62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43088</xdr:rowOff>
    </xdr:from>
    <xdr:ext cx="469744" cy="259045"/>
    <xdr:sp macro="" textlink="">
      <xdr:nvSpPr>
        <xdr:cNvPr id="760" name="テキスト ボックス 759"/>
        <xdr:cNvSpPr txBox="1"/>
      </xdr:nvSpPr>
      <xdr:spPr>
        <a:xfrm>
          <a:off x="21088428" y="604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106861</xdr:rowOff>
    </xdr:from>
    <xdr:to>
      <xdr:col>107</xdr:col>
      <xdr:colOff>101600</xdr:colOff>
      <xdr:row>37</xdr:row>
      <xdr:rowOff>37011</xdr:rowOff>
    </xdr:to>
    <xdr:sp macro="" textlink="">
      <xdr:nvSpPr>
        <xdr:cNvPr id="761" name="楕円 760"/>
        <xdr:cNvSpPr/>
      </xdr:nvSpPr>
      <xdr:spPr>
        <a:xfrm>
          <a:off x="20383500" y="62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53538</xdr:rowOff>
    </xdr:from>
    <xdr:ext cx="469744" cy="259045"/>
    <xdr:sp macro="" textlink="">
      <xdr:nvSpPr>
        <xdr:cNvPr id="762" name="テキスト ボックス 761"/>
        <xdr:cNvSpPr txBox="1"/>
      </xdr:nvSpPr>
      <xdr:spPr>
        <a:xfrm>
          <a:off x="20199428" y="60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107623</xdr:rowOff>
    </xdr:from>
    <xdr:to>
      <xdr:col>102</xdr:col>
      <xdr:colOff>165100</xdr:colOff>
      <xdr:row>37</xdr:row>
      <xdr:rowOff>37773</xdr:rowOff>
    </xdr:to>
    <xdr:sp macro="" textlink="">
      <xdr:nvSpPr>
        <xdr:cNvPr id="763" name="楕円 762"/>
        <xdr:cNvSpPr/>
      </xdr:nvSpPr>
      <xdr:spPr>
        <a:xfrm>
          <a:off x="19494500" y="627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54300</xdr:rowOff>
    </xdr:from>
    <xdr:ext cx="469744" cy="259045"/>
    <xdr:sp macro="" textlink="">
      <xdr:nvSpPr>
        <xdr:cNvPr id="764" name="テキスト ボックス 763"/>
        <xdr:cNvSpPr txBox="1"/>
      </xdr:nvSpPr>
      <xdr:spPr>
        <a:xfrm>
          <a:off x="19310428" y="605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122319</xdr:rowOff>
    </xdr:from>
    <xdr:to>
      <xdr:col>98</xdr:col>
      <xdr:colOff>38100</xdr:colOff>
      <xdr:row>37</xdr:row>
      <xdr:rowOff>52469</xdr:rowOff>
    </xdr:to>
    <xdr:sp macro="" textlink="">
      <xdr:nvSpPr>
        <xdr:cNvPr id="765" name="楕円 764"/>
        <xdr:cNvSpPr/>
      </xdr:nvSpPr>
      <xdr:spPr>
        <a:xfrm>
          <a:off x="18605500" y="62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68996</xdr:rowOff>
    </xdr:from>
    <xdr:ext cx="469744" cy="259045"/>
    <xdr:sp macro="" textlink="">
      <xdr:nvSpPr>
        <xdr:cNvPr id="766" name="テキスト ボックス 765"/>
        <xdr:cNvSpPr txBox="1"/>
      </xdr:nvSpPr>
      <xdr:spPr>
        <a:xfrm>
          <a:off x="18421428" y="606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98689</xdr:rowOff>
    </xdr:from>
    <xdr:to>
      <xdr:col>116</xdr:col>
      <xdr:colOff>62864</xdr:colOff>
      <xdr:row>58</xdr:row>
      <xdr:rowOff>139700</xdr:rowOff>
    </xdr:to>
    <xdr:cxnSp macro="">
      <xdr:nvCxnSpPr>
        <xdr:cNvPr id="788" name="直線コネクタ 787"/>
        <xdr:cNvCxnSpPr/>
      </xdr:nvCxnSpPr>
      <xdr:spPr>
        <a:xfrm flipV="1">
          <a:off x="22159595" y="8842639"/>
          <a:ext cx="1269" cy="124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45366</xdr:rowOff>
    </xdr:from>
    <xdr:ext cx="534377" cy="259045"/>
    <xdr:sp macro="" textlink="">
      <xdr:nvSpPr>
        <xdr:cNvPr id="791" name="貸付金最大値テキスト"/>
        <xdr:cNvSpPr txBox="1"/>
      </xdr:nvSpPr>
      <xdr:spPr>
        <a:xfrm>
          <a:off x="22212300" y="86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98689</xdr:rowOff>
    </xdr:from>
    <xdr:to>
      <xdr:col>116</xdr:col>
      <xdr:colOff>152400</xdr:colOff>
      <xdr:row>51</xdr:row>
      <xdr:rowOff>98689</xdr:rowOff>
    </xdr:to>
    <xdr:cxnSp macro="">
      <xdr:nvCxnSpPr>
        <xdr:cNvPr id="792" name="直線コネクタ 791"/>
        <xdr:cNvCxnSpPr/>
      </xdr:nvCxnSpPr>
      <xdr:spPr>
        <a:xfrm>
          <a:off x="22072600" y="884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50729</xdr:rowOff>
    </xdr:from>
    <xdr:to>
      <xdr:col>116</xdr:col>
      <xdr:colOff>63500</xdr:colOff>
      <xdr:row>57</xdr:row>
      <xdr:rowOff>52192</xdr:rowOff>
    </xdr:to>
    <xdr:cxnSp macro="">
      <xdr:nvCxnSpPr>
        <xdr:cNvPr id="793" name="直線コネクタ 792"/>
        <xdr:cNvCxnSpPr/>
      </xdr:nvCxnSpPr>
      <xdr:spPr>
        <a:xfrm flipV="1">
          <a:off x="21323300" y="9823379"/>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5249</xdr:rowOff>
    </xdr:from>
    <xdr:ext cx="469744" cy="259045"/>
    <xdr:sp macro="" textlink="">
      <xdr:nvSpPr>
        <xdr:cNvPr id="794" name="貸付金平均値テキスト"/>
        <xdr:cNvSpPr txBox="1"/>
      </xdr:nvSpPr>
      <xdr:spPr>
        <a:xfrm>
          <a:off x="22212300" y="9606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153822</xdr:rowOff>
    </xdr:from>
    <xdr:to>
      <xdr:col>116</xdr:col>
      <xdr:colOff>114300</xdr:colOff>
      <xdr:row>57</xdr:row>
      <xdr:rowOff>83972</xdr:rowOff>
    </xdr:to>
    <xdr:sp macro="" textlink="">
      <xdr:nvSpPr>
        <xdr:cNvPr id="795" name="フローチャート: 判断 794"/>
        <xdr:cNvSpPr/>
      </xdr:nvSpPr>
      <xdr:spPr>
        <a:xfrm>
          <a:off x="221107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43825</xdr:rowOff>
    </xdr:from>
    <xdr:to>
      <xdr:col>111</xdr:col>
      <xdr:colOff>177800</xdr:colOff>
      <xdr:row>57</xdr:row>
      <xdr:rowOff>52192</xdr:rowOff>
    </xdr:to>
    <xdr:cxnSp macro="">
      <xdr:nvCxnSpPr>
        <xdr:cNvPr id="796" name="直線コネクタ 795"/>
        <xdr:cNvCxnSpPr/>
      </xdr:nvCxnSpPr>
      <xdr:spPr>
        <a:xfrm>
          <a:off x="20434300" y="9816475"/>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2992</xdr:rowOff>
    </xdr:from>
    <xdr:to>
      <xdr:col>112</xdr:col>
      <xdr:colOff>38100</xdr:colOff>
      <xdr:row>57</xdr:row>
      <xdr:rowOff>104592</xdr:rowOff>
    </xdr:to>
    <xdr:sp macro="" textlink="">
      <xdr:nvSpPr>
        <xdr:cNvPr id="797" name="フローチャート: 判断 796"/>
        <xdr:cNvSpPr/>
      </xdr:nvSpPr>
      <xdr:spPr>
        <a:xfrm>
          <a:off x="212725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95719</xdr:rowOff>
    </xdr:from>
    <xdr:ext cx="469744" cy="259045"/>
    <xdr:sp macro="" textlink="">
      <xdr:nvSpPr>
        <xdr:cNvPr id="798" name="テキスト ボックス 797"/>
        <xdr:cNvSpPr txBox="1"/>
      </xdr:nvSpPr>
      <xdr:spPr>
        <a:xfrm>
          <a:off x="21088428" y="986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43825</xdr:rowOff>
    </xdr:from>
    <xdr:to>
      <xdr:col>107</xdr:col>
      <xdr:colOff>50800</xdr:colOff>
      <xdr:row>57</xdr:row>
      <xdr:rowOff>47482</xdr:rowOff>
    </xdr:to>
    <xdr:cxnSp macro="">
      <xdr:nvCxnSpPr>
        <xdr:cNvPr id="799" name="直線コネクタ 798"/>
        <xdr:cNvCxnSpPr/>
      </xdr:nvCxnSpPr>
      <xdr:spPr>
        <a:xfrm flipV="1">
          <a:off x="19545300" y="981647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164155</xdr:rowOff>
    </xdr:from>
    <xdr:to>
      <xdr:col>107</xdr:col>
      <xdr:colOff>101600</xdr:colOff>
      <xdr:row>57</xdr:row>
      <xdr:rowOff>94305</xdr:rowOff>
    </xdr:to>
    <xdr:sp macro="" textlink="">
      <xdr:nvSpPr>
        <xdr:cNvPr id="800" name="フローチャート: 判断 799"/>
        <xdr:cNvSpPr/>
      </xdr:nvSpPr>
      <xdr:spPr>
        <a:xfrm>
          <a:off x="20383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110832</xdr:rowOff>
    </xdr:from>
    <xdr:ext cx="469744" cy="259045"/>
    <xdr:sp macro="" textlink="">
      <xdr:nvSpPr>
        <xdr:cNvPr id="801" name="テキスト ボックス 800"/>
        <xdr:cNvSpPr txBox="1"/>
      </xdr:nvSpPr>
      <xdr:spPr>
        <a:xfrm>
          <a:off x="20199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47482</xdr:rowOff>
    </xdr:from>
    <xdr:to>
      <xdr:col>102</xdr:col>
      <xdr:colOff>114300</xdr:colOff>
      <xdr:row>57</xdr:row>
      <xdr:rowOff>50043</xdr:rowOff>
    </xdr:to>
    <xdr:cxnSp macro="">
      <xdr:nvCxnSpPr>
        <xdr:cNvPr id="802" name="直線コネクタ 801"/>
        <xdr:cNvCxnSpPr/>
      </xdr:nvCxnSpPr>
      <xdr:spPr>
        <a:xfrm flipV="1">
          <a:off x="18656300" y="9820132"/>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140243</xdr:rowOff>
    </xdr:from>
    <xdr:to>
      <xdr:col>102</xdr:col>
      <xdr:colOff>165100</xdr:colOff>
      <xdr:row>57</xdr:row>
      <xdr:rowOff>70393</xdr:rowOff>
    </xdr:to>
    <xdr:sp macro="" textlink="">
      <xdr:nvSpPr>
        <xdr:cNvPr id="803" name="フローチャート: 判断 802"/>
        <xdr:cNvSpPr/>
      </xdr:nvSpPr>
      <xdr:spPr>
        <a:xfrm>
          <a:off x="19494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86920</xdr:rowOff>
    </xdr:from>
    <xdr:ext cx="469744" cy="259045"/>
    <xdr:sp macro="" textlink="">
      <xdr:nvSpPr>
        <xdr:cNvPr id="804" name="テキスト ボックス 803"/>
        <xdr:cNvSpPr txBox="1"/>
      </xdr:nvSpPr>
      <xdr:spPr>
        <a:xfrm>
          <a:off x="19310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141661</xdr:rowOff>
    </xdr:from>
    <xdr:to>
      <xdr:col>98</xdr:col>
      <xdr:colOff>38100</xdr:colOff>
      <xdr:row>57</xdr:row>
      <xdr:rowOff>71811</xdr:rowOff>
    </xdr:to>
    <xdr:sp macro="" textlink="">
      <xdr:nvSpPr>
        <xdr:cNvPr id="805" name="フローチャート: 判断 804"/>
        <xdr:cNvSpPr/>
      </xdr:nvSpPr>
      <xdr:spPr>
        <a:xfrm>
          <a:off x="18605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88338</xdr:rowOff>
    </xdr:from>
    <xdr:ext cx="469744" cy="259045"/>
    <xdr:sp macro="" textlink="">
      <xdr:nvSpPr>
        <xdr:cNvPr id="806" name="テキスト ボックス 805"/>
        <xdr:cNvSpPr txBox="1"/>
      </xdr:nvSpPr>
      <xdr:spPr>
        <a:xfrm>
          <a:off x="18421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171379</xdr:rowOff>
    </xdr:from>
    <xdr:to>
      <xdr:col>116</xdr:col>
      <xdr:colOff>114300</xdr:colOff>
      <xdr:row>57</xdr:row>
      <xdr:rowOff>101529</xdr:rowOff>
    </xdr:to>
    <xdr:sp macro="" textlink="">
      <xdr:nvSpPr>
        <xdr:cNvPr id="812" name="楕円 811"/>
        <xdr:cNvSpPr/>
      </xdr:nvSpPr>
      <xdr:spPr>
        <a:xfrm>
          <a:off x="22110700" y="97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149806</xdr:rowOff>
    </xdr:from>
    <xdr:ext cx="469744" cy="259045"/>
    <xdr:sp macro="" textlink="">
      <xdr:nvSpPr>
        <xdr:cNvPr id="813" name="貸付金該当値テキスト"/>
        <xdr:cNvSpPr txBox="1"/>
      </xdr:nvSpPr>
      <xdr:spPr>
        <a:xfrm>
          <a:off x="22212300" y="975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1392</xdr:rowOff>
    </xdr:from>
    <xdr:to>
      <xdr:col>112</xdr:col>
      <xdr:colOff>38100</xdr:colOff>
      <xdr:row>57</xdr:row>
      <xdr:rowOff>102992</xdr:rowOff>
    </xdr:to>
    <xdr:sp macro="" textlink="">
      <xdr:nvSpPr>
        <xdr:cNvPr id="814" name="楕円 813"/>
        <xdr:cNvSpPr/>
      </xdr:nvSpPr>
      <xdr:spPr>
        <a:xfrm>
          <a:off x="21272500" y="97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119519</xdr:rowOff>
    </xdr:from>
    <xdr:ext cx="469744" cy="259045"/>
    <xdr:sp macro="" textlink="">
      <xdr:nvSpPr>
        <xdr:cNvPr id="815" name="テキスト ボックス 814"/>
        <xdr:cNvSpPr txBox="1"/>
      </xdr:nvSpPr>
      <xdr:spPr>
        <a:xfrm>
          <a:off x="21088428" y="954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164475</xdr:rowOff>
    </xdr:from>
    <xdr:to>
      <xdr:col>107</xdr:col>
      <xdr:colOff>101600</xdr:colOff>
      <xdr:row>57</xdr:row>
      <xdr:rowOff>94625</xdr:rowOff>
    </xdr:to>
    <xdr:sp macro="" textlink="">
      <xdr:nvSpPr>
        <xdr:cNvPr id="816" name="楕円 815"/>
        <xdr:cNvSpPr/>
      </xdr:nvSpPr>
      <xdr:spPr>
        <a:xfrm>
          <a:off x="20383500" y="97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85752</xdr:rowOff>
    </xdr:from>
    <xdr:ext cx="469744" cy="259045"/>
    <xdr:sp macro="" textlink="">
      <xdr:nvSpPr>
        <xdr:cNvPr id="817" name="テキスト ボックス 816"/>
        <xdr:cNvSpPr txBox="1"/>
      </xdr:nvSpPr>
      <xdr:spPr>
        <a:xfrm>
          <a:off x="20199428" y="985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168132</xdr:rowOff>
    </xdr:from>
    <xdr:to>
      <xdr:col>102</xdr:col>
      <xdr:colOff>165100</xdr:colOff>
      <xdr:row>57</xdr:row>
      <xdr:rowOff>98282</xdr:rowOff>
    </xdr:to>
    <xdr:sp macro="" textlink="">
      <xdr:nvSpPr>
        <xdr:cNvPr id="818" name="楕円 817"/>
        <xdr:cNvSpPr/>
      </xdr:nvSpPr>
      <xdr:spPr>
        <a:xfrm>
          <a:off x="19494500" y="9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89409</xdr:rowOff>
    </xdr:from>
    <xdr:ext cx="469744" cy="259045"/>
    <xdr:sp macro="" textlink="">
      <xdr:nvSpPr>
        <xdr:cNvPr id="819" name="テキスト ボックス 818"/>
        <xdr:cNvSpPr txBox="1"/>
      </xdr:nvSpPr>
      <xdr:spPr>
        <a:xfrm>
          <a:off x="19310428" y="986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170693</xdr:rowOff>
    </xdr:from>
    <xdr:to>
      <xdr:col>98</xdr:col>
      <xdr:colOff>38100</xdr:colOff>
      <xdr:row>57</xdr:row>
      <xdr:rowOff>100843</xdr:rowOff>
    </xdr:to>
    <xdr:sp macro="" textlink="">
      <xdr:nvSpPr>
        <xdr:cNvPr id="820" name="楕円 819"/>
        <xdr:cNvSpPr/>
      </xdr:nvSpPr>
      <xdr:spPr>
        <a:xfrm>
          <a:off x="18605500" y="977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91970</xdr:rowOff>
    </xdr:from>
    <xdr:ext cx="469744" cy="259045"/>
    <xdr:sp macro="" textlink="">
      <xdr:nvSpPr>
        <xdr:cNvPr id="821" name="テキスト ボックス 820"/>
        <xdr:cNvSpPr txBox="1"/>
      </xdr:nvSpPr>
      <xdr:spPr>
        <a:xfrm>
          <a:off x="18421428" y="986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88798</xdr:rowOff>
    </xdr:from>
    <xdr:to>
      <xdr:col>116</xdr:col>
      <xdr:colOff>62864</xdr:colOff>
      <xdr:row>78</xdr:row>
      <xdr:rowOff>81254</xdr:rowOff>
    </xdr:to>
    <xdr:cxnSp macro="">
      <xdr:nvCxnSpPr>
        <xdr:cNvPr id="846" name="直線コネクタ 845"/>
        <xdr:cNvCxnSpPr/>
      </xdr:nvCxnSpPr>
      <xdr:spPr>
        <a:xfrm flipV="1">
          <a:off x="22159595" y="12433198"/>
          <a:ext cx="1269" cy="102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85081</xdr:rowOff>
    </xdr:from>
    <xdr:ext cx="534377" cy="259045"/>
    <xdr:sp macro="" textlink="">
      <xdr:nvSpPr>
        <xdr:cNvPr id="847" name="繰出金最小値テキスト"/>
        <xdr:cNvSpPr txBox="1"/>
      </xdr:nvSpPr>
      <xdr:spPr>
        <a:xfrm>
          <a:off x="22212300" y="134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81254</xdr:rowOff>
    </xdr:from>
    <xdr:to>
      <xdr:col>116</xdr:col>
      <xdr:colOff>152400</xdr:colOff>
      <xdr:row>78</xdr:row>
      <xdr:rowOff>81254</xdr:rowOff>
    </xdr:to>
    <xdr:cxnSp macro="">
      <xdr:nvCxnSpPr>
        <xdr:cNvPr id="848" name="直線コネクタ 847"/>
        <xdr:cNvCxnSpPr/>
      </xdr:nvCxnSpPr>
      <xdr:spPr>
        <a:xfrm>
          <a:off x="22072600" y="1345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35475</xdr:rowOff>
    </xdr:from>
    <xdr:ext cx="534377" cy="259045"/>
    <xdr:sp macro="" textlink="">
      <xdr:nvSpPr>
        <xdr:cNvPr id="849" name="繰出金最大値テキスト"/>
        <xdr:cNvSpPr txBox="1"/>
      </xdr:nvSpPr>
      <xdr:spPr>
        <a:xfrm>
          <a:off x="22212300" y="1220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88798</xdr:rowOff>
    </xdr:from>
    <xdr:to>
      <xdr:col>116</xdr:col>
      <xdr:colOff>152400</xdr:colOff>
      <xdr:row>72</xdr:row>
      <xdr:rowOff>88798</xdr:rowOff>
    </xdr:to>
    <xdr:cxnSp macro="">
      <xdr:nvCxnSpPr>
        <xdr:cNvPr id="850" name="直線コネクタ 849"/>
        <xdr:cNvCxnSpPr/>
      </xdr:nvCxnSpPr>
      <xdr:spPr>
        <a:xfrm>
          <a:off x="22072600" y="1243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82169</xdr:rowOff>
    </xdr:from>
    <xdr:to>
      <xdr:col>116</xdr:col>
      <xdr:colOff>63500</xdr:colOff>
      <xdr:row>74</xdr:row>
      <xdr:rowOff>89179</xdr:rowOff>
    </xdr:to>
    <xdr:cxnSp macro="">
      <xdr:nvCxnSpPr>
        <xdr:cNvPr id="851" name="直線コネクタ 850"/>
        <xdr:cNvCxnSpPr/>
      </xdr:nvCxnSpPr>
      <xdr:spPr>
        <a:xfrm>
          <a:off x="21323300" y="12083669"/>
          <a:ext cx="838200" cy="69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29494</xdr:rowOff>
    </xdr:from>
    <xdr:ext cx="534377" cy="259045"/>
    <xdr:sp macro="" textlink="">
      <xdr:nvSpPr>
        <xdr:cNvPr id="852" name="繰出金平均値テキスト"/>
        <xdr:cNvSpPr txBox="1"/>
      </xdr:nvSpPr>
      <xdr:spPr>
        <a:xfrm>
          <a:off x="22212300" y="12888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51067</xdr:rowOff>
    </xdr:from>
    <xdr:to>
      <xdr:col>116</xdr:col>
      <xdr:colOff>114300</xdr:colOff>
      <xdr:row>75</xdr:row>
      <xdr:rowOff>152667</xdr:rowOff>
    </xdr:to>
    <xdr:sp macro="" textlink="">
      <xdr:nvSpPr>
        <xdr:cNvPr id="853" name="フローチャート: 判断 852"/>
        <xdr:cNvSpPr/>
      </xdr:nvSpPr>
      <xdr:spPr>
        <a:xfrm>
          <a:off x="221107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82169</xdr:rowOff>
    </xdr:from>
    <xdr:to>
      <xdr:col>111</xdr:col>
      <xdr:colOff>177800</xdr:colOff>
      <xdr:row>70</xdr:row>
      <xdr:rowOff>148158</xdr:rowOff>
    </xdr:to>
    <xdr:cxnSp macro="">
      <xdr:nvCxnSpPr>
        <xdr:cNvPr id="854" name="直線コネクタ 853"/>
        <xdr:cNvCxnSpPr/>
      </xdr:nvCxnSpPr>
      <xdr:spPr>
        <a:xfrm flipV="1">
          <a:off x="20434300" y="12083669"/>
          <a:ext cx="889000" cy="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168148</xdr:rowOff>
    </xdr:from>
    <xdr:to>
      <xdr:col>112</xdr:col>
      <xdr:colOff>38100</xdr:colOff>
      <xdr:row>74</xdr:row>
      <xdr:rowOff>98298</xdr:rowOff>
    </xdr:to>
    <xdr:sp macro="" textlink="">
      <xdr:nvSpPr>
        <xdr:cNvPr id="855" name="フローチャート: 判断 854"/>
        <xdr:cNvSpPr/>
      </xdr:nvSpPr>
      <xdr:spPr>
        <a:xfrm>
          <a:off x="21272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89425</xdr:rowOff>
    </xdr:from>
    <xdr:ext cx="534377" cy="259045"/>
    <xdr:sp macro="" textlink="">
      <xdr:nvSpPr>
        <xdr:cNvPr id="856" name="テキスト ボックス 855"/>
        <xdr:cNvSpPr txBox="1"/>
      </xdr:nvSpPr>
      <xdr:spPr>
        <a:xfrm>
          <a:off x="21056111" y="127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148158</xdr:rowOff>
    </xdr:from>
    <xdr:to>
      <xdr:col>107</xdr:col>
      <xdr:colOff>50800</xdr:colOff>
      <xdr:row>71</xdr:row>
      <xdr:rowOff>34010</xdr:rowOff>
    </xdr:to>
    <xdr:cxnSp macro="">
      <xdr:nvCxnSpPr>
        <xdr:cNvPr id="857" name="直線コネクタ 856"/>
        <xdr:cNvCxnSpPr/>
      </xdr:nvCxnSpPr>
      <xdr:spPr>
        <a:xfrm flipV="1">
          <a:off x="19545300" y="12149658"/>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32207</xdr:rowOff>
    </xdr:from>
    <xdr:to>
      <xdr:col>107</xdr:col>
      <xdr:colOff>101600</xdr:colOff>
      <xdr:row>74</xdr:row>
      <xdr:rowOff>133807</xdr:rowOff>
    </xdr:to>
    <xdr:sp macro="" textlink="">
      <xdr:nvSpPr>
        <xdr:cNvPr id="858" name="フローチャート: 判断 857"/>
        <xdr:cNvSpPr/>
      </xdr:nvSpPr>
      <xdr:spPr>
        <a:xfrm>
          <a:off x="20383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124934</xdr:rowOff>
    </xdr:from>
    <xdr:ext cx="534377" cy="259045"/>
    <xdr:sp macro="" textlink="">
      <xdr:nvSpPr>
        <xdr:cNvPr id="859" name="テキスト ボックス 858"/>
        <xdr:cNvSpPr txBox="1"/>
      </xdr:nvSpPr>
      <xdr:spPr>
        <a:xfrm>
          <a:off x="20167111" y="128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34010</xdr:rowOff>
    </xdr:from>
    <xdr:to>
      <xdr:col>102</xdr:col>
      <xdr:colOff>114300</xdr:colOff>
      <xdr:row>71</xdr:row>
      <xdr:rowOff>90475</xdr:rowOff>
    </xdr:to>
    <xdr:cxnSp macro="">
      <xdr:nvCxnSpPr>
        <xdr:cNvPr id="860" name="直線コネクタ 859"/>
        <xdr:cNvCxnSpPr/>
      </xdr:nvCxnSpPr>
      <xdr:spPr>
        <a:xfrm flipV="1">
          <a:off x="18656300" y="12206960"/>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161633</xdr:rowOff>
    </xdr:from>
    <xdr:to>
      <xdr:col>102</xdr:col>
      <xdr:colOff>165100</xdr:colOff>
      <xdr:row>74</xdr:row>
      <xdr:rowOff>91783</xdr:rowOff>
    </xdr:to>
    <xdr:sp macro="" textlink="">
      <xdr:nvSpPr>
        <xdr:cNvPr id="861" name="フローチャート: 判断 860"/>
        <xdr:cNvSpPr/>
      </xdr:nvSpPr>
      <xdr:spPr>
        <a:xfrm>
          <a:off x="19494500" y="126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82910</xdr:rowOff>
    </xdr:from>
    <xdr:ext cx="534377" cy="259045"/>
    <xdr:sp macro="" textlink="">
      <xdr:nvSpPr>
        <xdr:cNvPr id="862" name="テキスト ボックス 861"/>
        <xdr:cNvSpPr txBox="1"/>
      </xdr:nvSpPr>
      <xdr:spPr>
        <a:xfrm>
          <a:off x="19278111" y="1277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81052</xdr:rowOff>
    </xdr:from>
    <xdr:to>
      <xdr:col>98</xdr:col>
      <xdr:colOff>38100</xdr:colOff>
      <xdr:row>74</xdr:row>
      <xdr:rowOff>11202</xdr:rowOff>
    </xdr:to>
    <xdr:sp macro="" textlink="">
      <xdr:nvSpPr>
        <xdr:cNvPr id="863" name="フローチャート: 判断 862"/>
        <xdr:cNvSpPr/>
      </xdr:nvSpPr>
      <xdr:spPr>
        <a:xfrm>
          <a:off x="18605500" y="1259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2329</xdr:rowOff>
    </xdr:from>
    <xdr:ext cx="534377" cy="259045"/>
    <xdr:sp macro="" textlink="">
      <xdr:nvSpPr>
        <xdr:cNvPr id="864" name="テキスト ボックス 863"/>
        <xdr:cNvSpPr txBox="1"/>
      </xdr:nvSpPr>
      <xdr:spPr>
        <a:xfrm>
          <a:off x="18389111" y="1268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38379</xdr:rowOff>
    </xdr:from>
    <xdr:to>
      <xdr:col>116</xdr:col>
      <xdr:colOff>114300</xdr:colOff>
      <xdr:row>74</xdr:row>
      <xdr:rowOff>139979</xdr:rowOff>
    </xdr:to>
    <xdr:sp macro="" textlink="">
      <xdr:nvSpPr>
        <xdr:cNvPr id="870" name="楕円 869"/>
        <xdr:cNvSpPr/>
      </xdr:nvSpPr>
      <xdr:spPr>
        <a:xfrm>
          <a:off x="22110700" y="127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61256</xdr:rowOff>
    </xdr:from>
    <xdr:ext cx="534377" cy="259045"/>
    <xdr:sp macro="" textlink="">
      <xdr:nvSpPr>
        <xdr:cNvPr id="871" name="繰出金該当値テキスト"/>
        <xdr:cNvSpPr txBox="1"/>
      </xdr:nvSpPr>
      <xdr:spPr>
        <a:xfrm>
          <a:off x="22212300" y="125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31369</xdr:rowOff>
    </xdr:from>
    <xdr:to>
      <xdr:col>112</xdr:col>
      <xdr:colOff>38100</xdr:colOff>
      <xdr:row>70</xdr:row>
      <xdr:rowOff>132969</xdr:rowOff>
    </xdr:to>
    <xdr:sp macro="" textlink="">
      <xdr:nvSpPr>
        <xdr:cNvPr id="872" name="楕円 871"/>
        <xdr:cNvSpPr/>
      </xdr:nvSpPr>
      <xdr:spPr>
        <a:xfrm>
          <a:off x="21272500" y="1203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149496</xdr:rowOff>
    </xdr:from>
    <xdr:ext cx="534377" cy="259045"/>
    <xdr:sp macro="" textlink="">
      <xdr:nvSpPr>
        <xdr:cNvPr id="873" name="テキスト ボックス 872"/>
        <xdr:cNvSpPr txBox="1"/>
      </xdr:nvSpPr>
      <xdr:spPr>
        <a:xfrm>
          <a:off x="21056111" y="1180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97358</xdr:rowOff>
    </xdr:from>
    <xdr:to>
      <xdr:col>107</xdr:col>
      <xdr:colOff>101600</xdr:colOff>
      <xdr:row>71</xdr:row>
      <xdr:rowOff>27508</xdr:rowOff>
    </xdr:to>
    <xdr:sp macro="" textlink="">
      <xdr:nvSpPr>
        <xdr:cNvPr id="874" name="楕円 873"/>
        <xdr:cNvSpPr/>
      </xdr:nvSpPr>
      <xdr:spPr>
        <a:xfrm>
          <a:off x="20383500" y="120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44035</xdr:rowOff>
    </xdr:from>
    <xdr:ext cx="534377" cy="259045"/>
    <xdr:sp macro="" textlink="">
      <xdr:nvSpPr>
        <xdr:cNvPr id="875" name="テキスト ボックス 874"/>
        <xdr:cNvSpPr txBox="1"/>
      </xdr:nvSpPr>
      <xdr:spPr>
        <a:xfrm>
          <a:off x="20167111" y="118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154660</xdr:rowOff>
    </xdr:from>
    <xdr:to>
      <xdr:col>102</xdr:col>
      <xdr:colOff>165100</xdr:colOff>
      <xdr:row>71</xdr:row>
      <xdr:rowOff>84810</xdr:rowOff>
    </xdr:to>
    <xdr:sp macro="" textlink="">
      <xdr:nvSpPr>
        <xdr:cNvPr id="876" name="楕円 875"/>
        <xdr:cNvSpPr/>
      </xdr:nvSpPr>
      <xdr:spPr>
        <a:xfrm>
          <a:off x="19494500" y="121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101337</xdr:rowOff>
    </xdr:from>
    <xdr:ext cx="534377" cy="259045"/>
    <xdr:sp macro="" textlink="">
      <xdr:nvSpPr>
        <xdr:cNvPr id="877" name="テキスト ボックス 876"/>
        <xdr:cNvSpPr txBox="1"/>
      </xdr:nvSpPr>
      <xdr:spPr>
        <a:xfrm>
          <a:off x="19278111" y="1193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39675</xdr:rowOff>
    </xdr:from>
    <xdr:to>
      <xdr:col>98</xdr:col>
      <xdr:colOff>38100</xdr:colOff>
      <xdr:row>71</xdr:row>
      <xdr:rowOff>141275</xdr:rowOff>
    </xdr:to>
    <xdr:sp macro="" textlink="">
      <xdr:nvSpPr>
        <xdr:cNvPr id="878" name="楕円 877"/>
        <xdr:cNvSpPr/>
      </xdr:nvSpPr>
      <xdr:spPr>
        <a:xfrm>
          <a:off x="18605500" y="122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157802</xdr:rowOff>
    </xdr:from>
    <xdr:ext cx="534377" cy="259045"/>
    <xdr:sp macro="" textlink="">
      <xdr:nvSpPr>
        <xdr:cNvPr id="879" name="テキスト ボックス 878"/>
        <xdr:cNvSpPr txBox="1"/>
      </xdr:nvSpPr>
      <xdr:spPr>
        <a:xfrm>
          <a:off x="18389111" y="119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635,024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・もっとも多いのは補助費等だが、令和２年度の補助費等は、全体として住民一人当たり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万円を給付する特別定額給付金給付事業で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11,517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百万円の増や、下水道事業における公共下水道事業、農業集落排水事業の企業会計移行に伴う下水道事業会計負担金で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百万円の増などにより大幅に増となったものであり、例年の傾向としては扶助費が最も多く、人口は毎年千人を超え減少しているものの、高齢者の割合は全国的にも高く、増加傾向となっている。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 市町村合併以来継続している一般職の退職者数の採用抑制、労務職の退職者不補充による職員削減の効果などにより、会計年度任用職員への移行による増はあるものの、類似団体や全国平均と比較して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年度に借入した第三セクター等改革推進債や合併特例債により、類似団体と比較して著しく多くなっているが、プライマリーバランスの黒字堅持や繰上償還の実施により、着実に総額を減らしている。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35,458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37,298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円低い状況となっているものの、今後は教育関連施設など合併特例債を活用した事業を見込んでいる。活用期間終了後は、令和２年度決算で約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億円の事業費を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億円未満まで引き下げる内容を財政計画で見込んでいる。そのためにも、公共施設総合計画個別施設計画個別施設計画に基づき、住民理解を得たうえで施設の統廃合を進めることが重要となっている。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114,644
114,009
993.30
74,064,959
72,801,745
649,548
34,469,365
64,457,074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68377</xdr:rowOff>
    </xdr:from>
    <xdr:to>
      <xdr:col>24</xdr:col>
      <xdr:colOff>62865</xdr:colOff>
      <xdr:row>39</xdr:row>
      <xdr:rowOff>20371</xdr:rowOff>
    </xdr:to>
    <xdr:cxnSp macro="">
      <xdr:nvCxnSpPr>
        <xdr:cNvPr id="54" name="直線コネクタ 53"/>
        <xdr:cNvCxnSpPr/>
      </xdr:nvCxnSpPr>
      <xdr:spPr>
        <a:xfrm flipV="1">
          <a:off x="4633595" y="5211877"/>
          <a:ext cx="127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24198</xdr:rowOff>
    </xdr:from>
    <xdr:ext cx="469744" cy="259045"/>
    <xdr:sp macro="" textlink="">
      <xdr:nvSpPr>
        <xdr:cNvPr id="55" name="議会費最小値テキスト"/>
        <xdr:cNvSpPr txBox="1"/>
      </xdr:nvSpPr>
      <xdr:spPr>
        <a:xfrm>
          <a:off x="4686300"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20371</xdr:rowOff>
    </xdr:from>
    <xdr:to>
      <xdr:col>24</xdr:col>
      <xdr:colOff>152400</xdr:colOff>
      <xdr:row>39</xdr:row>
      <xdr:rowOff>20371</xdr:rowOff>
    </xdr:to>
    <xdr:cxnSp macro="">
      <xdr:nvCxnSpPr>
        <xdr:cNvPr id="56" name="直線コネクタ 55"/>
        <xdr:cNvCxnSpPr/>
      </xdr:nvCxnSpPr>
      <xdr:spPr>
        <a:xfrm>
          <a:off x="4546600" y="670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15054</xdr:rowOff>
    </xdr:from>
    <xdr:ext cx="469744" cy="259045"/>
    <xdr:sp macro="" textlink="">
      <xdr:nvSpPr>
        <xdr:cNvPr id="57" name="議会費最大値テキスト"/>
        <xdr:cNvSpPr txBox="1"/>
      </xdr:nvSpPr>
      <xdr:spPr>
        <a:xfrm>
          <a:off x="4686300" y="4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68377</xdr:rowOff>
    </xdr:from>
    <xdr:to>
      <xdr:col>24</xdr:col>
      <xdr:colOff>152400</xdr:colOff>
      <xdr:row>30</xdr:row>
      <xdr:rowOff>68377</xdr:rowOff>
    </xdr:to>
    <xdr:cxnSp macro="">
      <xdr:nvCxnSpPr>
        <xdr:cNvPr id="58" name="直線コネクタ 57"/>
        <xdr:cNvCxnSpPr/>
      </xdr:nvCxnSpPr>
      <xdr:spPr>
        <a:xfrm>
          <a:off x="4546600" y="521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112268</xdr:rowOff>
    </xdr:from>
    <xdr:to>
      <xdr:col>24</xdr:col>
      <xdr:colOff>63500</xdr:colOff>
      <xdr:row>37</xdr:row>
      <xdr:rowOff>18542</xdr:rowOff>
    </xdr:to>
    <xdr:cxnSp macro="">
      <xdr:nvCxnSpPr>
        <xdr:cNvPr id="59" name="直線コネクタ 58"/>
        <xdr:cNvCxnSpPr/>
      </xdr:nvCxnSpPr>
      <xdr:spPr>
        <a:xfrm>
          <a:off x="3797300" y="628446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138295</xdr:rowOff>
    </xdr:from>
    <xdr:ext cx="469744" cy="259045"/>
    <xdr:sp macro="" textlink="">
      <xdr:nvSpPr>
        <xdr:cNvPr id="60" name="議会費平均値テキスト"/>
        <xdr:cNvSpPr txBox="1"/>
      </xdr:nvSpPr>
      <xdr:spPr>
        <a:xfrm>
          <a:off x="4686300" y="5796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115418</xdr:rowOff>
    </xdr:from>
    <xdr:to>
      <xdr:col>24</xdr:col>
      <xdr:colOff>114300</xdr:colOff>
      <xdr:row>35</xdr:row>
      <xdr:rowOff>45568</xdr:rowOff>
    </xdr:to>
    <xdr:sp macro="" textlink="">
      <xdr:nvSpPr>
        <xdr:cNvPr id="61" name="フローチャート: 判断 60"/>
        <xdr:cNvSpPr/>
      </xdr:nvSpPr>
      <xdr:spPr>
        <a:xfrm>
          <a:off x="45847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112268</xdr:rowOff>
    </xdr:from>
    <xdr:to>
      <xdr:col>19</xdr:col>
      <xdr:colOff>177800</xdr:colOff>
      <xdr:row>36</xdr:row>
      <xdr:rowOff>153416</xdr:rowOff>
    </xdr:to>
    <xdr:cxnSp macro="">
      <xdr:nvCxnSpPr>
        <xdr:cNvPr id="62" name="直線コネクタ 61"/>
        <xdr:cNvCxnSpPr/>
      </xdr:nvCxnSpPr>
      <xdr:spPr>
        <a:xfrm flipV="1">
          <a:off x="2908300" y="62844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23063</xdr:rowOff>
    </xdr:from>
    <xdr:to>
      <xdr:col>20</xdr:col>
      <xdr:colOff>38100</xdr:colOff>
      <xdr:row>34</xdr:row>
      <xdr:rowOff>124663</xdr:rowOff>
    </xdr:to>
    <xdr:sp macro="" textlink="">
      <xdr:nvSpPr>
        <xdr:cNvPr id="63" name="フローチャート: 判断 62"/>
        <xdr:cNvSpPr/>
      </xdr:nvSpPr>
      <xdr:spPr>
        <a:xfrm>
          <a:off x="3746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141190</xdr:rowOff>
    </xdr:from>
    <xdr:ext cx="469744" cy="259045"/>
    <xdr:sp macro="" textlink="">
      <xdr:nvSpPr>
        <xdr:cNvPr id="64" name="テキスト ボックス 63"/>
        <xdr:cNvSpPr txBox="1"/>
      </xdr:nvSpPr>
      <xdr:spPr>
        <a:xfrm>
          <a:off x="3562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153416</xdr:rowOff>
    </xdr:from>
    <xdr:to>
      <xdr:col>15</xdr:col>
      <xdr:colOff>50800</xdr:colOff>
      <xdr:row>38</xdr:row>
      <xdr:rowOff>89408</xdr:rowOff>
    </xdr:to>
    <xdr:cxnSp macro="">
      <xdr:nvCxnSpPr>
        <xdr:cNvPr id="65" name="直線コネクタ 64"/>
        <xdr:cNvCxnSpPr/>
      </xdr:nvCxnSpPr>
      <xdr:spPr>
        <a:xfrm flipV="1">
          <a:off x="2019300" y="6325616"/>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40437</xdr:rowOff>
    </xdr:from>
    <xdr:to>
      <xdr:col>15</xdr:col>
      <xdr:colOff>101600</xdr:colOff>
      <xdr:row>34</xdr:row>
      <xdr:rowOff>142037</xdr:rowOff>
    </xdr:to>
    <xdr:sp macro="" textlink="">
      <xdr:nvSpPr>
        <xdr:cNvPr id="66" name="フローチャート: 判断 65"/>
        <xdr:cNvSpPr/>
      </xdr:nvSpPr>
      <xdr:spPr>
        <a:xfrm>
          <a:off x="2857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158564</xdr:rowOff>
    </xdr:from>
    <xdr:ext cx="469744" cy="259045"/>
    <xdr:sp macro="" textlink="">
      <xdr:nvSpPr>
        <xdr:cNvPr id="67" name="テキスト ボックス 66"/>
        <xdr:cNvSpPr txBox="1"/>
      </xdr:nvSpPr>
      <xdr:spPr>
        <a:xfrm>
          <a:off x="267342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68376</xdr:rowOff>
    </xdr:from>
    <xdr:to>
      <xdr:col>10</xdr:col>
      <xdr:colOff>114300</xdr:colOff>
      <xdr:row>38</xdr:row>
      <xdr:rowOff>89408</xdr:rowOff>
    </xdr:to>
    <xdr:cxnSp macro="">
      <xdr:nvCxnSpPr>
        <xdr:cNvPr id="68" name="直線コネクタ 67"/>
        <xdr:cNvCxnSpPr/>
      </xdr:nvCxnSpPr>
      <xdr:spPr>
        <a:xfrm>
          <a:off x="1130300" y="6583476"/>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23978</xdr:rowOff>
    </xdr:from>
    <xdr:to>
      <xdr:col>10</xdr:col>
      <xdr:colOff>165100</xdr:colOff>
      <xdr:row>34</xdr:row>
      <xdr:rowOff>125578</xdr:rowOff>
    </xdr:to>
    <xdr:sp macro="" textlink="">
      <xdr:nvSpPr>
        <xdr:cNvPr id="69" name="フローチャート: 判断 68"/>
        <xdr:cNvSpPr/>
      </xdr:nvSpPr>
      <xdr:spPr>
        <a:xfrm>
          <a:off x="1968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142105</xdr:rowOff>
    </xdr:from>
    <xdr:ext cx="469744" cy="259045"/>
    <xdr:sp macro="" textlink="">
      <xdr:nvSpPr>
        <xdr:cNvPr id="70" name="テキスト ボックス 69"/>
        <xdr:cNvSpPr txBox="1"/>
      </xdr:nvSpPr>
      <xdr:spPr>
        <a:xfrm>
          <a:off x="1784428" y="562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46837</xdr:rowOff>
    </xdr:from>
    <xdr:to>
      <xdr:col>6</xdr:col>
      <xdr:colOff>38100</xdr:colOff>
      <xdr:row>34</xdr:row>
      <xdr:rowOff>148437</xdr:rowOff>
    </xdr:to>
    <xdr:sp macro="" textlink="">
      <xdr:nvSpPr>
        <xdr:cNvPr id="71" name="フローチャート: 判断 70"/>
        <xdr:cNvSpPr/>
      </xdr:nvSpPr>
      <xdr:spPr>
        <a:xfrm>
          <a:off x="1079500" y="58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164964</xdr:rowOff>
    </xdr:from>
    <xdr:ext cx="469744" cy="259045"/>
    <xdr:sp macro="" textlink="">
      <xdr:nvSpPr>
        <xdr:cNvPr id="72" name="テキスト ボックス 71"/>
        <xdr:cNvSpPr txBox="1"/>
      </xdr:nvSpPr>
      <xdr:spPr>
        <a:xfrm>
          <a:off x="895428" y="565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139192</xdr:rowOff>
    </xdr:from>
    <xdr:to>
      <xdr:col>24</xdr:col>
      <xdr:colOff>114300</xdr:colOff>
      <xdr:row>37</xdr:row>
      <xdr:rowOff>69342</xdr:rowOff>
    </xdr:to>
    <xdr:sp macro="" textlink="">
      <xdr:nvSpPr>
        <xdr:cNvPr id="78" name="楕円 77"/>
        <xdr:cNvSpPr/>
      </xdr:nvSpPr>
      <xdr:spPr>
        <a:xfrm>
          <a:off x="45847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117619</xdr:rowOff>
    </xdr:from>
    <xdr:ext cx="469744" cy="259045"/>
    <xdr:sp macro="" textlink="">
      <xdr:nvSpPr>
        <xdr:cNvPr id="79" name="議会費該当値テキスト"/>
        <xdr:cNvSpPr txBox="1"/>
      </xdr:nvSpPr>
      <xdr:spPr>
        <a:xfrm>
          <a:off x="4686300"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61468</xdr:rowOff>
    </xdr:from>
    <xdr:to>
      <xdr:col>20</xdr:col>
      <xdr:colOff>38100</xdr:colOff>
      <xdr:row>36</xdr:row>
      <xdr:rowOff>163068</xdr:rowOff>
    </xdr:to>
    <xdr:sp macro="" textlink="">
      <xdr:nvSpPr>
        <xdr:cNvPr id="80" name="楕円 79"/>
        <xdr:cNvSpPr/>
      </xdr:nvSpPr>
      <xdr:spPr>
        <a:xfrm>
          <a:off x="3746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154195</xdr:rowOff>
    </xdr:from>
    <xdr:ext cx="469744" cy="259045"/>
    <xdr:sp macro="" textlink="">
      <xdr:nvSpPr>
        <xdr:cNvPr id="81" name="テキスト ボックス 80"/>
        <xdr:cNvSpPr txBox="1"/>
      </xdr:nvSpPr>
      <xdr:spPr>
        <a:xfrm>
          <a:off x="3562428" y="632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102616</xdr:rowOff>
    </xdr:from>
    <xdr:to>
      <xdr:col>15</xdr:col>
      <xdr:colOff>101600</xdr:colOff>
      <xdr:row>37</xdr:row>
      <xdr:rowOff>32766</xdr:rowOff>
    </xdr:to>
    <xdr:sp macro="" textlink="">
      <xdr:nvSpPr>
        <xdr:cNvPr id="82" name="楕円 81"/>
        <xdr:cNvSpPr/>
      </xdr:nvSpPr>
      <xdr:spPr>
        <a:xfrm>
          <a:off x="2857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23893</xdr:rowOff>
    </xdr:from>
    <xdr:ext cx="469744" cy="259045"/>
    <xdr:sp macro="" textlink="">
      <xdr:nvSpPr>
        <xdr:cNvPr id="83" name="テキスト ボックス 82"/>
        <xdr:cNvSpPr txBox="1"/>
      </xdr:nvSpPr>
      <xdr:spPr>
        <a:xfrm>
          <a:off x="2673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38608</xdr:rowOff>
    </xdr:from>
    <xdr:to>
      <xdr:col>10</xdr:col>
      <xdr:colOff>165100</xdr:colOff>
      <xdr:row>38</xdr:row>
      <xdr:rowOff>140208</xdr:rowOff>
    </xdr:to>
    <xdr:sp macro="" textlink="">
      <xdr:nvSpPr>
        <xdr:cNvPr id="84" name="楕円 83"/>
        <xdr:cNvSpPr/>
      </xdr:nvSpPr>
      <xdr:spPr>
        <a:xfrm>
          <a:off x="1968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131335</xdr:rowOff>
    </xdr:from>
    <xdr:ext cx="469744" cy="259045"/>
    <xdr:sp macro="" textlink="">
      <xdr:nvSpPr>
        <xdr:cNvPr id="85" name="テキスト ボックス 84"/>
        <xdr:cNvSpPr txBox="1"/>
      </xdr:nvSpPr>
      <xdr:spPr>
        <a:xfrm>
          <a:off x="1784428" y="66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17576</xdr:rowOff>
    </xdr:from>
    <xdr:to>
      <xdr:col>6</xdr:col>
      <xdr:colOff>38100</xdr:colOff>
      <xdr:row>38</xdr:row>
      <xdr:rowOff>119176</xdr:rowOff>
    </xdr:to>
    <xdr:sp macro="" textlink="">
      <xdr:nvSpPr>
        <xdr:cNvPr id="86" name="楕円 85"/>
        <xdr:cNvSpPr/>
      </xdr:nvSpPr>
      <xdr:spPr>
        <a:xfrm>
          <a:off x="10795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110303</xdr:rowOff>
    </xdr:from>
    <xdr:ext cx="469744" cy="259045"/>
    <xdr:sp macro="" textlink="">
      <xdr:nvSpPr>
        <xdr:cNvPr id="87" name="テキスト ボックス 86"/>
        <xdr:cNvSpPr txBox="1"/>
      </xdr:nvSpPr>
      <xdr:spPr>
        <a:xfrm>
          <a:off x="895428" y="662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31221</xdr:rowOff>
    </xdr:from>
    <xdr:to>
      <xdr:col>24</xdr:col>
      <xdr:colOff>62865</xdr:colOff>
      <xdr:row>55</xdr:row>
      <xdr:rowOff>82817</xdr:rowOff>
    </xdr:to>
    <xdr:cxnSp macro="">
      <xdr:nvCxnSpPr>
        <xdr:cNvPr id="112" name="直線コネクタ 111"/>
        <xdr:cNvCxnSpPr/>
      </xdr:nvCxnSpPr>
      <xdr:spPr>
        <a:xfrm flipV="1">
          <a:off x="4633595" y="8775171"/>
          <a:ext cx="1270" cy="737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86644</xdr:rowOff>
    </xdr:from>
    <xdr:ext cx="599010" cy="259045"/>
    <xdr:sp macro="" textlink="">
      <xdr:nvSpPr>
        <xdr:cNvPr id="113" name="総務費最小値テキスト"/>
        <xdr:cNvSpPr txBox="1"/>
      </xdr:nvSpPr>
      <xdr:spPr>
        <a:xfrm>
          <a:off x="4686300" y="951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82817</xdr:rowOff>
    </xdr:from>
    <xdr:to>
      <xdr:col>24</xdr:col>
      <xdr:colOff>152400</xdr:colOff>
      <xdr:row>55</xdr:row>
      <xdr:rowOff>82817</xdr:rowOff>
    </xdr:to>
    <xdr:cxnSp macro="">
      <xdr:nvCxnSpPr>
        <xdr:cNvPr id="114" name="直線コネクタ 113"/>
        <xdr:cNvCxnSpPr/>
      </xdr:nvCxnSpPr>
      <xdr:spPr>
        <a:xfrm>
          <a:off x="4546600" y="951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149348</xdr:rowOff>
    </xdr:from>
    <xdr:ext cx="599010" cy="259045"/>
    <xdr:sp macro="" textlink="">
      <xdr:nvSpPr>
        <xdr:cNvPr id="115" name="総務費最大値テキスト"/>
        <xdr:cNvSpPr txBox="1"/>
      </xdr:nvSpPr>
      <xdr:spPr>
        <a:xfrm>
          <a:off x="4686300" y="855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31221</xdr:rowOff>
    </xdr:from>
    <xdr:to>
      <xdr:col>24</xdr:col>
      <xdr:colOff>152400</xdr:colOff>
      <xdr:row>51</xdr:row>
      <xdr:rowOff>31221</xdr:rowOff>
    </xdr:to>
    <xdr:cxnSp macro="">
      <xdr:nvCxnSpPr>
        <xdr:cNvPr id="116" name="直線コネクタ 115"/>
        <xdr:cNvCxnSpPr/>
      </xdr:nvCxnSpPr>
      <xdr:spPr>
        <a:xfrm>
          <a:off x="4546600" y="877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53777</xdr:rowOff>
    </xdr:from>
    <xdr:to>
      <xdr:col>24</xdr:col>
      <xdr:colOff>63500</xdr:colOff>
      <xdr:row>58</xdr:row>
      <xdr:rowOff>101364</xdr:rowOff>
    </xdr:to>
    <xdr:cxnSp macro="">
      <xdr:nvCxnSpPr>
        <xdr:cNvPr id="117" name="直線コネクタ 116"/>
        <xdr:cNvCxnSpPr/>
      </xdr:nvCxnSpPr>
      <xdr:spPr>
        <a:xfrm flipV="1">
          <a:off x="3797300" y="9312077"/>
          <a:ext cx="838200" cy="7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169369</xdr:rowOff>
    </xdr:from>
    <xdr:ext cx="599010" cy="259045"/>
    <xdr:sp macro="" textlink="">
      <xdr:nvSpPr>
        <xdr:cNvPr id="118" name="総務費平均値テキスト"/>
        <xdr:cNvSpPr txBox="1"/>
      </xdr:nvSpPr>
      <xdr:spPr>
        <a:xfrm>
          <a:off x="4686300" y="9084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146492</xdr:rowOff>
    </xdr:from>
    <xdr:to>
      <xdr:col>24</xdr:col>
      <xdr:colOff>114300</xdr:colOff>
      <xdr:row>54</xdr:row>
      <xdr:rowOff>76642</xdr:rowOff>
    </xdr:to>
    <xdr:sp macro="" textlink="">
      <xdr:nvSpPr>
        <xdr:cNvPr id="119" name="フローチャート: 判断 118"/>
        <xdr:cNvSpPr/>
      </xdr:nvSpPr>
      <xdr:spPr>
        <a:xfrm>
          <a:off x="4584700" y="923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101364</xdr:rowOff>
    </xdr:from>
    <xdr:to>
      <xdr:col>19</xdr:col>
      <xdr:colOff>177800</xdr:colOff>
      <xdr:row>59</xdr:row>
      <xdr:rowOff>8041</xdr:rowOff>
    </xdr:to>
    <xdr:cxnSp macro="">
      <xdr:nvCxnSpPr>
        <xdr:cNvPr id="120" name="直線コネクタ 119"/>
        <xdr:cNvCxnSpPr/>
      </xdr:nvCxnSpPr>
      <xdr:spPr>
        <a:xfrm flipV="1">
          <a:off x="2908300" y="10045464"/>
          <a:ext cx="889000" cy="7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90249</xdr:rowOff>
    </xdr:from>
    <xdr:to>
      <xdr:col>20</xdr:col>
      <xdr:colOff>38100</xdr:colOff>
      <xdr:row>59</xdr:row>
      <xdr:rowOff>20399</xdr:rowOff>
    </xdr:to>
    <xdr:sp macro="" textlink="">
      <xdr:nvSpPr>
        <xdr:cNvPr id="121" name="フローチャート: 判断 120"/>
        <xdr:cNvSpPr/>
      </xdr:nvSpPr>
      <xdr:spPr>
        <a:xfrm>
          <a:off x="3746500" y="100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11526</xdr:rowOff>
    </xdr:from>
    <xdr:ext cx="534377" cy="259045"/>
    <xdr:sp macro="" textlink="">
      <xdr:nvSpPr>
        <xdr:cNvPr id="122" name="テキスト ボックス 121"/>
        <xdr:cNvSpPr txBox="1"/>
      </xdr:nvSpPr>
      <xdr:spPr>
        <a:xfrm>
          <a:off x="3530111" y="1012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5055</xdr:rowOff>
    </xdr:from>
    <xdr:to>
      <xdr:col>15</xdr:col>
      <xdr:colOff>50800</xdr:colOff>
      <xdr:row>59</xdr:row>
      <xdr:rowOff>8041</xdr:rowOff>
    </xdr:to>
    <xdr:cxnSp macro="">
      <xdr:nvCxnSpPr>
        <xdr:cNvPr id="123" name="直線コネクタ 122"/>
        <xdr:cNvCxnSpPr/>
      </xdr:nvCxnSpPr>
      <xdr:spPr>
        <a:xfrm>
          <a:off x="2019300" y="10120605"/>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108682</xdr:rowOff>
    </xdr:from>
    <xdr:to>
      <xdr:col>15</xdr:col>
      <xdr:colOff>101600</xdr:colOff>
      <xdr:row>59</xdr:row>
      <xdr:rowOff>38832</xdr:rowOff>
    </xdr:to>
    <xdr:sp macro="" textlink="">
      <xdr:nvSpPr>
        <xdr:cNvPr id="124" name="フローチャート: 判断 123"/>
        <xdr:cNvSpPr/>
      </xdr:nvSpPr>
      <xdr:spPr>
        <a:xfrm>
          <a:off x="2857500" y="100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55359</xdr:rowOff>
    </xdr:from>
    <xdr:ext cx="534377" cy="259045"/>
    <xdr:sp macro="" textlink="">
      <xdr:nvSpPr>
        <xdr:cNvPr id="125" name="テキスト ボックス 124"/>
        <xdr:cNvSpPr txBox="1"/>
      </xdr:nvSpPr>
      <xdr:spPr>
        <a:xfrm>
          <a:off x="2641111" y="982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5055</xdr:rowOff>
    </xdr:from>
    <xdr:to>
      <xdr:col>10</xdr:col>
      <xdr:colOff>114300</xdr:colOff>
      <xdr:row>59</xdr:row>
      <xdr:rowOff>15616</xdr:rowOff>
    </xdr:to>
    <xdr:cxnSp macro="">
      <xdr:nvCxnSpPr>
        <xdr:cNvPr id="126" name="直線コネクタ 125"/>
        <xdr:cNvCxnSpPr/>
      </xdr:nvCxnSpPr>
      <xdr:spPr>
        <a:xfrm flipV="1">
          <a:off x="1130300" y="10120605"/>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106898</xdr:rowOff>
    </xdr:from>
    <xdr:to>
      <xdr:col>10</xdr:col>
      <xdr:colOff>165100</xdr:colOff>
      <xdr:row>59</xdr:row>
      <xdr:rowOff>37048</xdr:rowOff>
    </xdr:to>
    <xdr:sp macro="" textlink="">
      <xdr:nvSpPr>
        <xdr:cNvPr id="127" name="フローチャート: 判断 126"/>
        <xdr:cNvSpPr/>
      </xdr:nvSpPr>
      <xdr:spPr>
        <a:xfrm>
          <a:off x="1968500" y="1005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53575</xdr:rowOff>
    </xdr:from>
    <xdr:ext cx="534377" cy="259045"/>
    <xdr:sp macro="" textlink="">
      <xdr:nvSpPr>
        <xdr:cNvPr id="128" name="テキスト ボックス 127"/>
        <xdr:cNvSpPr txBox="1"/>
      </xdr:nvSpPr>
      <xdr:spPr>
        <a:xfrm>
          <a:off x="1752111" y="98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106518</xdr:rowOff>
    </xdr:from>
    <xdr:to>
      <xdr:col>6</xdr:col>
      <xdr:colOff>38100</xdr:colOff>
      <xdr:row>59</xdr:row>
      <xdr:rowOff>36668</xdr:rowOff>
    </xdr:to>
    <xdr:sp macro="" textlink="">
      <xdr:nvSpPr>
        <xdr:cNvPr id="129" name="フローチャート: 判断 128"/>
        <xdr:cNvSpPr/>
      </xdr:nvSpPr>
      <xdr:spPr>
        <a:xfrm>
          <a:off x="1079500" y="1005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53195</xdr:rowOff>
    </xdr:from>
    <xdr:ext cx="534377" cy="259045"/>
    <xdr:sp macro="" textlink="">
      <xdr:nvSpPr>
        <xdr:cNvPr id="130" name="テキスト ボックス 129"/>
        <xdr:cNvSpPr txBox="1"/>
      </xdr:nvSpPr>
      <xdr:spPr>
        <a:xfrm>
          <a:off x="863111" y="982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2977</xdr:rowOff>
    </xdr:from>
    <xdr:to>
      <xdr:col>24</xdr:col>
      <xdr:colOff>114300</xdr:colOff>
      <xdr:row>54</xdr:row>
      <xdr:rowOff>104577</xdr:rowOff>
    </xdr:to>
    <xdr:sp macro="" textlink="">
      <xdr:nvSpPr>
        <xdr:cNvPr id="136" name="楕円 135"/>
        <xdr:cNvSpPr/>
      </xdr:nvSpPr>
      <xdr:spPr>
        <a:xfrm>
          <a:off x="4584700" y="92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152854</xdr:rowOff>
    </xdr:from>
    <xdr:ext cx="599010" cy="259045"/>
    <xdr:sp macro="" textlink="">
      <xdr:nvSpPr>
        <xdr:cNvPr id="137" name="総務費該当値テキスト"/>
        <xdr:cNvSpPr txBox="1"/>
      </xdr:nvSpPr>
      <xdr:spPr>
        <a:xfrm>
          <a:off x="4686300" y="923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50564</xdr:rowOff>
    </xdr:from>
    <xdr:to>
      <xdr:col>20</xdr:col>
      <xdr:colOff>38100</xdr:colOff>
      <xdr:row>58</xdr:row>
      <xdr:rowOff>152164</xdr:rowOff>
    </xdr:to>
    <xdr:sp macro="" textlink="">
      <xdr:nvSpPr>
        <xdr:cNvPr id="138" name="楕円 137"/>
        <xdr:cNvSpPr/>
      </xdr:nvSpPr>
      <xdr:spPr>
        <a:xfrm>
          <a:off x="3746500" y="99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168691</xdr:rowOff>
    </xdr:from>
    <xdr:ext cx="534377" cy="259045"/>
    <xdr:sp macro="" textlink="">
      <xdr:nvSpPr>
        <xdr:cNvPr id="139" name="テキスト ボックス 138"/>
        <xdr:cNvSpPr txBox="1"/>
      </xdr:nvSpPr>
      <xdr:spPr>
        <a:xfrm>
          <a:off x="3530111" y="976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128691</xdr:rowOff>
    </xdr:from>
    <xdr:to>
      <xdr:col>15</xdr:col>
      <xdr:colOff>101600</xdr:colOff>
      <xdr:row>59</xdr:row>
      <xdr:rowOff>58841</xdr:rowOff>
    </xdr:to>
    <xdr:sp macro="" textlink="">
      <xdr:nvSpPr>
        <xdr:cNvPr id="140" name="楕円 139"/>
        <xdr:cNvSpPr/>
      </xdr:nvSpPr>
      <xdr:spPr>
        <a:xfrm>
          <a:off x="2857500" y="1007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49968</xdr:rowOff>
    </xdr:from>
    <xdr:ext cx="534377" cy="259045"/>
    <xdr:sp macro="" textlink="">
      <xdr:nvSpPr>
        <xdr:cNvPr id="141" name="テキスト ボックス 140"/>
        <xdr:cNvSpPr txBox="1"/>
      </xdr:nvSpPr>
      <xdr:spPr>
        <a:xfrm>
          <a:off x="2641111" y="1016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125705</xdr:rowOff>
    </xdr:from>
    <xdr:to>
      <xdr:col>10</xdr:col>
      <xdr:colOff>165100</xdr:colOff>
      <xdr:row>59</xdr:row>
      <xdr:rowOff>55855</xdr:rowOff>
    </xdr:to>
    <xdr:sp macro="" textlink="">
      <xdr:nvSpPr>
        <xdr:cNvPr id="142" name="楕円 141"/>
        <xdr:cNvSpPr/>
      </xdr:nvSpPr>
      <xdr:spPr>
        <a:xfrm>
          <a:off x="1968500" y="100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46982</xdr:rowOff>
    </xdr:from>
    <xdr:ext cx="534377" cy="259045"/>
    <xdr:sp macro="" textlink="">
      <xdr:nvSpPr>
        <xdr:cNvPr id="143" name="テキスト ボックス 142"/>
        <xdr:cNvSpPr txBox="1"/>
      </xdr:nvSpPr>
      <xdr:spPr>
        <a:xfrm>
          <a:off x="1752111" y="1016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136266</xdr:rowOff>
    </xdr:from>
    <xdr:to>
      <xdr:col>6</xdr:col>
      <xdr:colOff>38100</xdr:colOff>
      <xdr:row>59</xdr:row>
      <xdr:rowOff>66416</xdr:rowOff>
    </xdr:to>
    <xdr:sp macro="" textlink="">
      <xdr:nvSpPr>
        <xdr:cNvPr id="144" name="楕円 143"/>
        <xdr:cNvSpPr/>
      </xdr:nvSpPr>
      <xdr:spPr>
        <a:xfrm>
          <a:off x="1079500" y="100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57543</xdr:rowOff>
    </xdr:from>
    <xdr:ext cx="534377" cy="259045"/>
    <xdr:sp macro="" textlink="">
      <xdr:nvSpPr>
        <xdr:cNvPr id="145" name="テキスト ボックス 144"/>
        <xdr:cNvSpPr txBox="1"/>
      </xdr:nvSpPr>
      <xdr:spPr>
        <a:xfrm>
          <a:off x="863111" y="101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14275</xdr:rowOff>
    </xdr:from>
    <xdr:to>
      <xdr:col>24</xdr:col>
      <xdr:colOff>62865</xdr:colOff>
      <xdr:row>79</xdr:row>
      <xdr:rowOff>135009</xdr:rowOff>
    </xdr:to>
    <xdr:cxnSp macro="">
      <xdr:nvCxnSpPr>
        <xdr:cNvPr id="172" name="直線コネクタ 171"/>
        <xdr:cNvCxnSpPr/>
      </xdr:nvCxnSpPr>
      <xdr:spPr>
        <a:xfrm flipV="1">
          <a:off x="4633595" y="12187225"/>
          <a:ext cx="1270" cy="1492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138836</xdr:rowOff>
    </xdr:from>
    <xdr:ext cx="599010" cy="259045"/>
    <xdr:sp macro="" textlink="">
      <xdr:nvSpPr>
        <xdr:cNvPr id="173" name="民生費最小値テキスト"/>
        <xdr:cNvSpPr txBox="1"/>
      </xdr:nvSpPr>
      <xdr:spPr>
        <a:xfrm>
          <a:off x="4686300" y="1368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135009</xdr:rowOff>
    </xdr:from>
    <xdr:to>
      <xdr:col>24</xdr:col>
      <xdr:colOff>152400</xdr:colOff>
      <xdr:row>79</xdr:row>
      <xdr:rowOff>135009</xdr:rowOff>
    </xdr:to>
    <xdr:cxnSp macro="">
      <xdr:nvCxnSpPr>
        <xdr:cNvPr id="174" name="直線コネクタ 173"/>
        <xdr:cNvCxnSpPr/>
      </xdr:nvCxnSpPr>
      <xdr:spPr>
        <a:xfrm>
          <a:off x="4546600" y="1367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132402</xdr:rowOff>
    </xdr:from>
    <xdr:ext cx="599010" cy="259045"/>
    <xdr:sp macro="" textlink="">
      <xdr:nvSpPr>
        <xdr:cNvPr id="175" name="民生費最大値テキスト"/>
        <xdr:cNvSpPr txBox="1"/>
      </xdr:nvSpPr>
      <xdr:spPr>
        <a:xfrm>
          <a:off x="4686300" y="1196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283,772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14275</xdr:rowOff>
    </xdr:from>
    <xdr:to>
      <xdr:col>24</xdr:col>
      <xdr:colOff>152400</xdr:colOff>
      <xdr:row>71</xdr:row>
      <xdr:rowOff>14275</xdr:rowOff>
    </xdr:to>
    <xdr:cxnSp macro="">
      <xdr:nvCxnSpPr>
        <xdr:cNvPr id="176" name="直線コネクタ 175"/>
        <xdr:cNvCxnSpPr/>
      </xdr:nvCxnSpPr>
      <xdr:spPr>
        <a:xfrm>
          <a:off x="4546600" y="12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147484</xdr:rowOff>
    </xdr:from>
    <xdr:to>
      <xdr:col>24</xdr:col>
      <xdr:colOff>63500</xdr:colOff>
      <xdr:row>79</xdr:row>
      <xdr:rowOff>96506</xdr:rowOff>
    </xdr:to>
    <xdr:cxnSp macro="">
      <xdr:nvCxnSpPr>
        <xdr:cNvPr id="177" name="直線コネクタ 176"/>
        <xdr:cNvCxnSpPr/>
      </xdr:nvCxnSpPr>
      <xdr:spPr>
        <a:xfrm flipV="1">
          <a:off x="3797300" y="13520584"/>
          <a:ext cx="8382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153502</xdr:rowOff>
    </xdr:from>
    <xdr:ext cx="599010" cy="259045"/>
    <xdr:sp macro="" textlink="">
      <xdr:nvSpPr>
        <xdr:cNvPr id="178" name="民生費平均値テキスト"/>
        <xdr:cNvSpPr txBox="1"/>
      </xdr:nvSpPr>
      <xdr:spPr>
        <a:xfrm>
          <a:off x="4686300" y="13012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130625</xdr:rowOff>
    </xdr:from>
    <xdr:to>
      <xdr:col>24</xdr:col>
      <xdr:colOff>114300</xdr:colOff>
      <xdr:row>77</xdr:row>
      <xdr:rowOff>60775</xdr:rowOff>
    </xdr:to>
    <xdr:sp macro="" textlink="">
      <xdr:nvSpPr>
        <xdr:cNvPr id="179" name="フローチャート: 判断 178"/>
        <xdr:cNvSpPr/>
      </xdr:nvSpPr>
      <xdr:spPr>
        <a:xfrm>
          <a:off x="4584700" y="131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96506</xdr:rowOff>
    </xdr:from>
    <xdr:to>
      <xdr:col>19</xdr:col>
      <xdr:colOff>177800</xdr:colOff>
      <xdr:row>79</xdr:row>
      <xdr:rowOff>105834</xdr:rowOff>
    </xdr:to>
    <xdr:cxnSp macro="">
      <xdr:nvCxnSpPr>
        <xdr:cNvPr id="180" name="直線コネクタ 179"/>
        <xdr:cNvCxnSpPr/>
      </xdr:nvCxnSpPr>
      <xdr:spPr>
        <a:xfrm flipV="1">
          <a:off x="2908300" y="13641056"/>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72408</xdr:rowOff>
    </xdr:from>
    <xdr:to>
      <xdr:col>20</xdr:col>
      <xdr:colOff>38100</xdr:colOff>
      <xdr:row>78</xdr:row>
      <xdr:rowOff>2558</xdr:rowOff>
    </xdr:to>
    <xdr:sp macro="" textlink="">
      <xdr:nvSpPr>
        <xdr:cNvPr id="181" name="フローチャート: 判断 180"/>
        <xdr:cNvSpPr/>
      </xdr:nvSpPr>
      <xdr:spPr>
        <a:xfrm>
          <a:off x="3746500" y="1327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19085</xdr:rowOff>
    </xdr:from>
    <xdr:ext cx="599010" cy="259045"/>
    <xdr:sp macro="" textlink="">
      <xdr:nvSpPr>
        <xdr:cNvPr id="182" name="テキスト ボックス 181"/>
        <xdr:cNvSpPr txBox="1"/>
      </xdr:nvSpPr>
      <xdr:spPr>
        <a:xfrm>
          <a:off x="3497795" y="1304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105834</xdr:rowOff>
    </xdr:from>
    <xdr:to>
      <xdr:col>15</xdr:col>
      <xdr:colOff>50800</xdr:colOff>
      <xdr:row>79</xdr:row>
      <xdr:rowOff>107347</xdr:rowOff>
    </xdr:to>
    <xdr:cxnSp macro="">
      <xdr:nvCxnSpPr>
        <xdr:cNvPr id="183" name="直線コネクタ 182"/>
        <xdr:cNvCxnSpPr/>
      </xdr:nvCxnSpPr>
      <xdr:spPr>
        <a:xfrm flipV="1">
          <a:off x="2019300" y="13650384"/>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143873</xdr:rowOff>
    </xdr:from>
    <xdr:to>
      <xdr:col>15</xdr:col>
      <xdr:colOff>101600</xdr:colOff>
      <xdr:row>78</xdr:row>
      <xdr:rowOff>74023</xdr:rowOff>
    </xdr:to>
    <xdr:sp macro="" textlink="">
      <xdr:nvSpPr>
        <xdr:cNvPr id="184" name="フローチャート: 判断 183"/>
        <xdr:cNvSpPr/>
      </xdr:nvSpPr>
      <xdr:spPr>
        <a:xfrm>
          <a:off x="2857500" y="1334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90550</xdr:rowOff>
    </xdr:from>
    <xdr:ext cx="599010" cy="259045"/>
    <xdr:sp macro="" textlink="">
      <xdr:nvSpPr>
        <xdr:cNvPr id="185" name="テキスト ボックス 184"/>
        <xdr:cNvSpPr txBox="1"/>
      </xdr:nvSpPr>
      <xdr:spPr>
        <a:xfrm>
          <a:off x="2608795" y="1312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107347</xdr:rowOff>
    </xdr:from>
    <xdr:to>
      <xdr:col>10</xdr:col>
      <xdr:colOff>114300</xdr:colOff>
      <xdr:row>79</xdr:row>
      <xdr:rowOff>156051</xdr:rowOff>
    </xdr:to>
    <xdr:cxnSp macro="">
      <xdr:nvCxnSpPr>
        <xdr:cNvPr id="186" name="直線コネクタ 185"/>
        <xdr:cNvCxnSpPr/>
      </xdr:nvCxnSpPr>
      <xdr:spPr>
        <a:xfrm flipV="1">
          <a:off x="1130300" y="13651897"/>
          <a:ext cx="889000" cy="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156479</xdr:rowOff>
    </xdr:from>
    <xdr:to>
      <xdr:col>10</xdr:col>
      <xdr:colOff>165100</xdr:colOff>
      <xdr:row>78</xdr:row>
      <xdr:rowOff>86629</xdr:rowOff>
    </xdr:to>
    <xdr:sp macro="" textlink="">
      <xdr:nvSpPr>
        <xdr:cNvPr id="187" name="フローチャート: 判断 186"/>
        <xdr:cNvSpPr/>
      </xdr:nvSpPr>
      <xdr:spPr>
        <a:xfrm>
          <a:off x="1968500" y="13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103156</xdr:rowOff>
    </xdr:from>
    <xdr:ext cx="599010" cy="259045"/>
    <xdr:sp macro="" textlink="">
      <xdr:nvSpPr>
        <xdr:cNvPr id="188" name="テキスト ボックス 187"/>
        <xdr:cNvSpPr txBox="1"/>
      </xdr:nvSpPr>
      <xdr:spPr>
        <a:xfrm>
          <a:off x="1719795" y="1313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24000</xdr:rowOff>
    </xdr:from>
    <xdr:to>
      <xdr:col>6</xdr:col>
      <xdr:colOff>38100</xdr:colOff>
      <xdr:row>78</xdr:row>
      <xdr:rowOff>125600</xdr:rowOff>
    </xdr:to>
    <xdr:sp macro="" textlink="">
      <xdr:nvSpPr>
        <xdr:cNvPr id="189" name="フローチャート: 判断 188"/>
        <xdr:cNvSpPr/>
      </xdr:nvSpPr>
      <xdr:spPr>
        <a:xfrm>
          <a:off x="1079500" y="133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142127</xdr:rowOff>
    </xdr:from>
    <xdr:ext cx="599010" cy="259045"/>
    <xdr:sp macro="" textlink="">
      <xdr:nvSpPr>
        <xdr:cNvPr id="190" name="テキスト ボックス 189"/>
        <xdr:cNvSpPr txBox="1"/>
      </xdr:nvSpPr>
      <xdr:spPr>
        <a:xfrm>
          <a:off x="830795" y="1317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96684</xdr:rowOff>
    </xdr:from>
    <xdr:to>
      <xdr:col>24</xdr:col>
      <xdr:colOff>114300</xdr:colOff>
      <xdr:row>79</xdr:row>
      <xdr:rowOff>26834</xdr:rowOff>
    </xdr:to>
    <xdr:sp macro="" textlink="">
      <xdr:nvSpPr>
        <xdr:cNvPr id="196" name="楕円 195"/>
        <xdr:cNvSpPr/>
      </xdr:nvSpPr>
      <xdr:spPr>
        <a:xfrm>
          <a:off x="4584700" y="134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75111</xdr:rowOff>
    </xdr:from>
    <xdr:ext cx="599010" cy="259045"/>
    <xdr:sp macro="" textlink="">
      <xdr:nvSpPr>
        <xdr:cNvPr id="197" name="民生費該当値テキスト"/>
        <xdr:cNvSpPr txBox="1"/>
      </xdr:nvSpPr>
      <xdr:spPr>
        <a:xfrm>
          <a:off x="4686300" y="1344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45706</xdr:rowOff>
    </xdr:from>
    <xdr:to>
      <xdr:col>20</xdr:col>
      <xdr:colOff>38100</xdr:colOff>
      <xdr:row>79</xdr:row>
      <xdr:rowOff>147306</xdr:rowOff>
    </xdr:to>
    <xdr:sp macro="" textlink="">
      <xdr:nvSpPr>
        <xdr:cNvPr id="198" name="楕円 197"/>
        <xdr:cNvSpPr/>
      </xdr:nvSpPr>
      <xdr:spPr>
        <a:xfrm>
          <a:off x="3746500" y="1359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138433</xdr:rowOff>
    </xdr:from>
    <xdr:ext cx="599010" cy="259045"/>
    <xdr:sp macro="" textlink="">
      <xdr:nvSpPr>
        <xdr:cNvPr id="199" name="テキスト ボックス 198"/>
        <xdr:cNvSpPr txBox="1"/>
      </xdr:nvSpPr>
      <xdr:spPr>
        <a:xfrm>
          <a:off x="3497795" y="1368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55034</xdr:rowOff>
    </xdr:from>
    <xdr:to>
      <xdr:col>15</xdr:col>
      <xdr:colOff>101600</xdr:colOff>
      <xdr:row>79</xdr:row>
      <xdr:rowOff>156634</xdr:rowOff>
    </xdr:to>
    <xdr:sp macro="" textlink="">
      <xdr:nvSpPr>
        <xdr:cNvPr id="200" name="楕円 199"/>
        <xdr:cNvSpPr/>
      </xdr:nvSpPr>
      <xdr:spPr>
        <a:xfrm>
          <a:off x="2857500" y="135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147761</xdr:rowOff>
    </xdr:from>
    <xdr:ext cx="599010" cy="259045"/>
    <xdr:sp macro="" textlink="">
      <xdr:nvSpPr>
        <xdr:cNvPr id="201" name="テキスト ボックス 200"/>
        <xdr:cNvSpPr txBox="1"/>
      </xdr:nvSpPr>
      <xdr:spPr>
        <a:xfrm>
          <a:off x="2608795" y="1369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56547</xdr:rowOff>
    </xdr:from>
    <xdr:to>
      <xdr:col>10</xdr:col>
      <xdr:colOff>165100</xdr:colOff>
      <xdr:row>79</xdr:row>
      <xdr:rowOff>158147</xdr:rowOff>
    </xdr:to>
    <xdr:sp macro="" textlink="">
      <xdr:nvSpPr>
        <xdr:cNvPr id="202" name="楕円 201"/>
        <xdr:cNvSpPr/>
      </xdr:nvSpPr>
      <xdr:spPr>
        <a:xfrm>
          <a:off x="1968500" y="136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149274</xdr:rowOff>
    </xdr:from>
    <xdr:ext cx="599010" cy="259045"/>
    <xdr:sp macro="" textlink="">
      <xdr:nvSpPr>
        <xdr:cNvPr id="203" name="テキスト ボックス 202"/>
        <xdr:cNvSpPr txBox="1"/>
      </xdr:nvSpPr>
      <xdr:spPr>
        <a:xfrm>
          <a:off x="1719795" y="1369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105251</xdr:rowOff>
    </xdr:from>
    <xdr:to>
      <xdr:col>6</xdr:col>
      <xdr:colOff>38100</xdr:colOff>
      <xdr:row>80</xdr:row>
      <xdr:rowOff>35401</xdr:rowOff>
    </xdr:to>
    <xdr:sp macro="" textlink="">
      <xdr:nvSpPr>
        <xdr:cNvPr id="204" name="楕円 203"/>
        <xdr:cNvSpPr/>
      </xdr:nvSpPr>
      <xdr:spPr>
        <a:xfrm>
          <a:off x="1079500" y="136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26528</xdr:rowOff>
    </xdr:from>
    <xdr:ext cx="599010" cy="259045"/>
    <xdr:sp macro="" textlink="">
      <xdr:nvSpPr>
        <xdr:cNvPr id="205" name="テキスト ボックス 204"/>
        <xdr:cNvSpPr txBox="1"/>
      </xdr:nvSpPr>
      <xdr:spPr>
        <a:xfrm>
          <a:off x="830795" y="1374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29597</xdr:rowOff>
    </xdr:from>
    <xdr:to>
      <xdr:col>24</xdr:col>
      <xdr:colOff>62865</xdr:colOff>
      <xdr:row>99</xdr:row>
      <xdr:rowOff>113035</xdr:rowOff>
    </xdr:to>
    <xdr:cxnSp macro="">
      <xdr:nvCxnSpPr>
        <xdr:cNvPr id="232" name="直線コネクタ 231"/>
        <xdr:cNvCxnSpPr/>
      </xdr:nvCxnSpPr>
      <xdr:spPr>
        <a:xfrm flipV="1">
          <a:off x="4633595" y="15631547"/>
          <a:ext cx="1270" cy="145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116862</xdr:rowOff>
    </xdr:from>
    <xdr:ext cx="534377" cy="259045"/>
    <xdr:sp macro="" textlink="">
      <xdr:nvSpPr>
        <xdr:cNvPr id="233" name="衛生費最小値テキスト"/>
        <xdr:cNvSpPr txBox="1"/>
      </xdr:nvSpPr>
      <xdr:spPr>
        <a:xfrm>
          <a:off x="4686300" y="1709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113035</xdr:rowOff>
    </xdr:from>
    <xdr:to>
      <xdr:col>24</xdr:col>
      <xdr:colOff>152400</xdr:colOff>
      <xdr:row>99</xdr:row>
      <xdr:rowOff>113035</xdr:rowOff>
    </xdr:to>
    <xdr:cxnSp macro="">
      <xdr:nvCxnSpPr>
        <xdr:cNvPr id="234" name="直線コネクタ 233"/>
        <xdr:cNvCxnSpPr/>
      </xdr:nvCxnSpPr>
      <xdr:spPr>
        <a:xfrm>
          <a:off x="4546600" y="1708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147724</xdr:rowOff>
    </xdr:from>
    <xdr:ext cx="599010" cy="259045"/>
    <xdr:sp macro="" textlink="">
      <xdr:nvSpPr>
        <xdr:cNvPr id="235" name="衛生費最大値テキスト"/>
        <xdr:cNvSpPr txBox="1"/>
      </xdr:nvSpPr>
      <xdr:spPr>
        <a:xfrm>
          <a:off x="4686300" y="154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29597</xdr:rowOff>
    </xdr:from>
    <xdr:to>
      <xdr:col>24</xdr:col>
      <xdr:colOff>152400</xdr:colOff>
      <xdr:row>91</xdr:row>
      <xdr:rowOff>29597</xdr:rowOff>
    </xdr:to>
    <xdr:cxnSp macro="">
      <xdr:nvCxnSpPr>
        <xdr:cNvPr id="236" name="直線コネクタ 235"/>
        <xdr:cNvCxnSpPr/>
      </xdr:nvCxnSpPr>
      <xdr:spPr>
        <a:xfrm>
          <a:off x="4546600" y="1563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14264</xdr:rowOff>
    </xdr:from>
    <xdr:to>
      <xdr:col>24</xdr:col>
      <xdr:colOff>63500</xdr:colOff>
      <xdr:row>95</xdr:row>
      <xdr:rowOff>141675</xdr:rowOff>
    </xdr:to>
    <xdr:cxnSp macro="">
      <xdr:nvCxnSpPr>
        <xdr:cNvPr id="237" name="直線コネクタ 236"/>
        <xdr:cNvCxnSpPr/>
      </xdr:nvCxnSpPr>
      <xdr:spPr>
        <a:xfrm>
          <a:off x="3797300" y="16302014"/>
          <a:ext cx="838200" cy="12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12919</xdr:rowOff>
    </xdr:from>
    <xdr:ext cx="534377" cy="259045"/>
    <xdr:sp macro="" textlink="">
      <xdr:nvSpPr>
        <xdr:cNvPr id="238" name="衛生費平均値テキスト"/>
        <xdr:cNvSpPr txBox="1"/>
      </xdr:nvSpPr>
      <xdr:spPr>
        <a:xfrm>
          <a:off x="4686300" y="16643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34492</xdr:rowOff>
    </xdr:from>
    <xdr:to>
      <xdr:col>24</xdr:col>
      <xdr:colOff>114300</xdr:colOff>
      <xdr:row>97</xdr:row>
      <xdr:rowOff>136092</xdr:rowOff>
    </xdr:to>
    <xdr:sp macro="" textlink="">
      <xdr:nvSpPr>
        <xdr:cNvPr id="239" name="フローチャート: 判断 238"/>
        <xdr:cNvSpPr/>
      </xdr:nvSpPr>
      <xdr:spPr>
        <a:xfrm>
          <a:off x="45847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14264</xdr:rowOff>
    </xdr:from>
    <xdr:to>
      <xdr:col>19</xdr:col>
      <xdr:colOff>177800</xdr:colOff>
      <xdr:row>97</xdr:row>
      <xdr:rowOff>97980</xdr:rowOff>
    </xdr:to>
    <xdr:cxnSp macro="">
      <xdr:nvCxnSpPr>
        <xdr:cNvPr id="240" name="直線コネクタ 239"/>
        <xdr:cNvCxnSpPr/>
      </xdr:nvCxnSpPr>
      <xdr:spPr>
        <a:xfrm flipV="1">
          <a:off x="2908300" y="16302014"/>
          <a:ext cx="889000" cy="4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78401</xdr:rowOff>
    </xdr:from>
    <xdr:to>
      <xdr:col>20</xdr:col>
      <xdr:colOff>38100</xdr:colOff>
      <xdr:row>98</xdr:row>
      <xdr:rowOff>8551</xdr:rowOff>
    </xdr:to>
    <xdr:sp macro="" textlink="">
      <xdr:nvSpPr>
        <xdr:cNvPr id="241" name="フローチャート: 判断 240"/>
        <xdr:cNvSpPr/>
      </xdr:nvSpPr>
      <xdr:spPr>
        <a:xfrm>
          <a:off x="3746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171128</xdr:rowOff>
    </xdr:from>
    <xdr:ext cx="534377" cy="259045"/>
    <xdr:sp macro="" textlink="">
      <xdr:nvSpPr>
        <xdr:cNvPr id="242" name="テキスト ボックス 241"/>
        <xdr:cNvSpPr txBox="1"/>
      </xdr:nvSpPr>
      <xdr:spPr>
        <a:xfrm>
          <a:off x="3530111" y="168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97980</xdr:rowOff>
    </xdr:from>
    <xdr:to>
      <xdr:col>15</xdr:col>
      <xdr:colOff>50800</xdr:colOff>
      <xdr:row>97</xdr:row>
      <xdr:rowOff>98177</xdr:rowOff>
    </xdr:to>
    <xdr:cxnSp macro="">
      <xdr:nvCxnSpPr>
        <xdr:cNvPr id="243" name="直線コネクタ 242"/>
        <xdr:cNvCxnSpPr/>
      </xdr:nvCxnSpPr>
      <xdr:spPr>
        <a:xfrm flipV="1">
          <a:off x="2019300" y="16728630"/>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118160</xdr:rowOff>
    </xdr:from>
    <xdr:to>
      <xdr:col>15</xdr:col>
      <xdr:colOff>101600</xdr:colOff>
      <xdr:row>98</xdr:row>
      <xdr:rowOff>48310</xdr:rowOff>
    </xdr:to>
    <xdr:sp macro="" textlink="">
      <xdr:nvSpPr>
        <xdr:cNvPr id="244" name="フローチャート: 判断 243"/>
        <xdr:cNvSpPr/>
      </xdr:nvSpPr>
      <xdr:spPr>
        <a:xfrm>
          <a:off x="2857500" y="1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39437</xdr:rowOff>
    </xdr:from>
    <xdr:ext cx="534377" cy="259045"/>
    <xdr:sp macro="" textlink="">
      <xdr:nvSpPr>
        <xdr:cNvPr id="245" name="テキスト ボックス 244"/>
        <xdr:cNvSpPr txBox="1"/>
      </xdr:nvSpPr>
      <xdr:spPr>
        <a:xfrm>
          <a:off x="2641111" y="168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98177</xdr:rowOff>
    </xdr:from>
    <xdr:to>
      <xdr:col>10</xdr:col>
      <xdr:colOff>114300</xdr:colOff>
      <xdr:row>97</xdr:row>
      <xdr:rowOff>103254</xdr:rowOff>
    </xdr:to>
    <xdr:cxnSp macro="">
      <xdr:nvCxnSpPr>
        <xdr:cNvPr id="246" name="直線コネクタ 245"/>
        <xdr:cNvCxnSpPr/>
      </xdr:nvCxnSpPr>
      <xdr:spPr>
        <a:xfrm flipV="1">
          <a:off x="1130300" y="16728827"/>
          <a:ext cx="8890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143193</xdr:rowOff>
    </xdr:from>
    <xdr:to>
      <xdr:col>10</xdr:col>
      <xdr:colOff>165100</xdr:colOff>
      <xdr:row>98</xdr:row>
      <xdr:rowOff>73343</xdr:rowOff>
    </xdr:to>
    <xdr:sp macro="" textlink="">
      <xdr:nvSpPr>
        <xdr:cNvPr id="247" name="フローチャート: 判断 246"/>
        <xdr:cNvSpPr/>
      </xdr:nvSpPr>
      <xdr:spPr>
        <a:xfrm>
          <a:off x="1968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64470</xdr:rowOff>
    </xdr:from>
    <xdr:ext cx="534377" cy="259045"/>
    <xdr:sp macro="" textlink="">
      <xdr:nvSpPr>
        <xdr:cNvPr id="248" name="テキスト ボックス 247"/>
        <xdr:cNvSpPr txBox="1"/>
      </xdr:nvSpPr>
      <xdr:spPr>
        <a:xfrm>
          <a:off x="1752111" y="168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150704</xdr:rowOff>
    </xdr:from>
    <xdr:to>
      <xdr:col>6</xdr:col>
      <xdr:colOff>38100</xdr:colOff>
      <xdr:row>98</xdr:row>
      <xdr:rowOff>80854</xdr:rowOff>
    </xdr:to>
    <xdr:sp macro="" textlink="">
      <xdr:nvSpPr>
        <xdr:cNvPr id="249" name="フローチャート: 判断 248"/>
        <xdr:cNvSpPr/>
      </xdr:nvSpPr>
      <xdr:spPr>
        <a:xfrm>
          <a:off x="1079500" y="167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71981</xdr:rowOff>
    </xdr:from>
    <xdr:ext cx="534377" cy="259045"/>
    <xdr:sp macro="" textlink="">
      <xdr:nvSpPr>
        <xdr:cNvPr id="250" name="テキスト ボックス 249"/>
        <xdr:cNvSpPr txBox="1"/>
      </xdr:nvSpPr>
      <xdr:spPr>
        <a:xfrm>
          <a:off x="863111" y="168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90875</xdr:rowOff>
    </xdr:from>
    <xdr:to>
      <xdr:col>24</xdr:col>
      <xdr:colOff>114300</xdr:colOff>
      <xdr:row>96</xdr:row>
      <xdr:rowOff>21025</xdr:rowOff>
    </xdr:to>
    <xdr:sp macro="" textlink="">
      <xdr:nvSpPr>
        <xdr:cNvPr id="256" name="楕円 255"/>
        <xdr:cNvSpPr/>
      </xdr:nvSpPr>
      <xdr:spPr>
        <a:xfrm>
          <a:off x="4584700" y="163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113752</xdr:rowOff>
    </xdr:from>
    <xdr:ext cx="534377" cy="259045"/>
    <xdr:sp macro="" textlink="">
      <xdr:nvSpPr>
        <xdr:cNvPr id="257" name="衛生費該当値テキスト"/>
        <xdr:cNvSpPr txBox="1"/>
      </xdr:nvSpPr>
      <xdr:spPr>
        <a:xfrm>
          <a:off x="4686300" y="1623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134914</xdr:rowOff>
    </xdr:from>
    <xdr:to>
      <xdr:col>20</xdr:col>
      <xdr:colOff>38100</xdr:colOff>
      <xdr:row>95</xdr:row>
      <xdr:rowOff>65064</xdr:rowOff>
    </xdr:to>
    <xdr:sp macro="" textlink="">
      <xdr:nvSpPr>
        <xdr:cNvPr id="258" name="楕円 257"/>
        <xdr:cNvSpPr/>
      </xdr:nvSpPr>
      <xdr:spPr>
        <a:xfrm>
          <a:off x="3746500" y="1625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81591</xdr:rowOff>
    </xdr:from>
    <xdr:ext cx="534377" cy="259045"/>
    <xdr:sp macro="" textlink="">
      <xdr:nvSpPr>
        <xdr:cNvPr id="259" name="テキスト ボックス 258"/>
        <xdr:cNvSpPr txBox="1"/>
      </xdr:nvSpPr>
      <xdr:spPr>
        <a:xfrm>
          <a:off x="3530111" y="1602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47180</xdr:rowOff>
    </xdr:from>
    <xdr:to>
      <xdr:col>15</xdr:col>
      <xdr:colOff>101600</xdr:colOff>
      <xdr:row>97</xdr:row>
      <xdr:rowOff>148780</xdr:rowOff>
    </xdr:to>
    <xdr:sp macro="" textlink="">
      <xdr:nvSpPr>
        <xdr:cNvPr id="260" name="楕円 259"/>
        <xdr:cNvSpPr/>
      </xdr:nvSpPr>
      <xdr:spPr>
        <a:xfrm>
          <a:off x="2857500" y="166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165307</xdr:rowOff>
    </xdr:from>
    <xdr:ext cx="534377" cy="259045"/>
    <xdr:sp macro="" textlink="">
      <xdr:nvSpPr>
        <xdr:cNvPr id="261" name="テキスト ボックス 260"/>
        <xdr:cNvSpPr txBox="1"/>
      </xdr:nvSpPr>
      <xdr:spPr>
        <a:xfrm>
          <a:off x="2641111" y="1645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47377</xdr:rowOff>
    </xdr:from>
    <xdr:to>
      <xdr:col>10</xdr:col>
      <xdr:colOff>165100</xdr:colOff>
      <xdr:row>97</xdr:row>
      <xdr:rowOff>148977</xdr:rowOff>
    </xdr:to>
    <xdr:sp macro="" textlink="">
      <xdr:nvSpPr>
        <xdr:cNvPr id="262" name="楕円 261"/>
        <xdr:cNvSpPr/>
      </xdr:nvSpPr>
      <xdr:spPr>
        <a:xfrm>
          <a:off x="1968500" y="166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165504</xdr:rowOff>
    </xdr:from>
    <xdr:ext cx="534377" cy="259045"/>
    <xdr:sp macro="" textlink="">
      <xdr:nvSpPr>
        <xdr:cNvPr id="263" name="テキスト ボックス 262"/>
        <xdr:cNvSpPr txBox="1"/>
      </xdr:nvSpPr>
      <xdr:spPr>
        <a:xfrm>
          <a:off x="1752111" y="164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52454</xdr:rowOff>
    </xdr:from>
    <xdr:to>
      <xdr:col>6</xdr:col>
      <xdr:colOff>38100</xdr:colOff>
      <xdr:row>97</xdr:row>
      <xdr:rowOff>154054</xdr:rowOff>
    </xdr:to>
    <xdr:sp macro="" textlink="">
      <xdr:nvSpPr>
        <xdr:cNvPr id="264" name="楕円 263"/>
        <xdr:cNvSpPr/>
      </xdr:nvSpPr>
      <xdr:spPr>
        <a:xfrm>
          <a:off x="1079500" y="166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170581</xdr:rowOff>
    </xdr:from>
    <xdr:ext cx="534377" cy="259045"/>
    <xdr:sp macro="" textlink="">
      <xdr:nvSpPr>
        <xdr:cNvPr id="265" name="テキスト ボックス 264"/>
        <xdr:cNvSpPr txBox="1"/>
      </xdr:nvSpPr>
      <xdr:spPr>
        <a:xfrm>
          <a:off x="863111" y="1645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119634</xdr:rowOff>
    </xdr:from>
    <xdr:to>
      <xdr:col>54</xdr:col>
      <xdr:colOff>189865</xdr:colOff>
      <xdr:row>39</xdr:row>
      <xdr:rowOff>30607</xdr:rowOff>
    </xdr:to>
    <xdr:cxnSp macro="">
      <xdr:nvCxnSpPr>
        <xdr:cNvPr id="289" name="直線コネクタ 288"/>
        <xdr:cNvCxnSpPr/>
      </xdr:nvCxnSpPr>
      <xdr:spPr>
        <a:xfrm flipV="1">
          <a:off x="10475595" y="5434584"/>
          <a:ext cx="127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34434</xdr:rowOff>
    </xdr:from>
    <xdr:ext cx="378565" cy="259045"/>
    <xdr:sp macro="" textlink="">
      <xdr:nvSpPr>
        <xdr:cNvPr id="290" name="労働費最小値テキスト"/>
        <xdr:cNvSpPr txBox="1"/>
      </xdr:nvSpPr>
      <xdr:spPr>
        <a:xfrm>
          <a:off x="10528300" y="672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30607</xdr:rowOff>
    </xdr:from>
    <xdr:to>
      <xdr:col>55</xdr:col>
      <xdr:colOff>88900</xdr:colOff>
      <xdr:row>39</xdr:row>
      <xdr:rowOff>30607</xdr:rowOff>
    </xdr:to>
    <xdr:cxnSp macro="">
      <xdr:nvCxnSpPr>
        <xdr:cNvPr id="291" name="直線コネクタ 290"/>
        <xdr:cNvCxnSpPr/>
      </xdr:nvCxnSpPr>
      <xdr:spPr>
        <a:xfrm>
          <a:off x="10388600" y="671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66311</xdr:rowOff>
    </xdr:from>
    <xdr:ext cx="534377" cy="259045"/>
    <xdr:sp macro="" textlink="">
      <xdr:nvSpPr>
        <xdr:cNvPr id="292" name="労働費最大値テキスト"/>
        <xdr:cNvSpPr txBox="1"/>
      </xdr:nvSpPr>
      <xdr:spPr>
        <a:xfrm>
          <a:off x="10528300" y="52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119634</xdr:rowOff>
    </xdr:from>
    <xdr:to>
      <xdr:col>55</xdr:col>
      <xdr:colOff>88900</xdr:colOff>
      <xdr:row>31</xdr:row>
      <xdr:rowOff>119634</xdr:rowOff>
    </xdr:to>
    <xdr:cxnSp macro="">
      <xdr:nvCxnSpPr>
        <xdr:cNvPr id="293" name="直線コネクタ 292"/>
        <xdr:cNvCxnSpPr/>
      </xdr:nvCxnSpPr>
      <xdr:spPr>
        <a:xfrm>
          <a:off x="10388600" y="543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153162</xdr:rowOff>
    </xdr:from>
    <xdr:to>
      <xdr:col>55</xdr:col>
      <xdr:colOff>0</xdr:colOff>
      <xdr:row>38</xdr:row>
      <xdr:rowOff>153924</xdr:rowOff>
    </xdr:to>
    <xdr:cxnSp macro="">
      <xdr:nvCxnSpPr>
        <xdr:cNvPr id="294" name="直線コネクタ 293"/>
        <xdr:cNvCxnSpPr/>
      </xdr:nvCxnSpPr>
      <xdr:spPr>
        <a:xfrm flipV="1">
          <a:off x="9639300" y="666826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13479</xdr:rowOff>
    </xdr:from>
    <xdr:ext cx="469744" cy="259045"/>
    <xdr:sp macro="" textlink="">
      <xdr:nvSpPr>
        <xdr:cNvPr id="295" name="労働費平均値テキスト"/>
        <xdr:cNvSpPr txBox="1"/>
      </xdr:nvSpPr>
      <xdr:spPr>
        <a:xfrm>
          <a:off x="10528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296" name="フローチャート: 判断 295"/>
        <xdr:cNvSpPr/>
      </xdr:nvSpPr>
      <xdr:spPr>
        <a:xfrm>
          <a:off x="10426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153797</xdr:rowOff>
    </xdr:from>
    <xdr:to>
      <xdr:col>50</xdr:col>
      <xdr:colOff>114300</xdr:colOff>
      <xdr:row>38</xdr:row>
      <xdr:rowOff>153924</xdr:rowOff>
    </xdr:to>
    <xdr:cxnSp macro="">
      <xdr:nvCxnSpPr>
        <xdr:cNvPr id="297" name="直線コネクタ 296"/>
        <xdr:cNvCxnSpPr/>
      </xdr:nvCxnSpPr>
      <xdr:spPr>
        <a:xfrm>
          <a:off x="8750300" y="6668897"/>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151892</xdr:rowOff>
    </xdr:from>
    <xdr:to>
      <xdr:col>50</xdr:col>
      <xdr:colOff>165100</xdr:colOff>
      <xdr:row>38</xdr:row>
      <xdr:rowOff>82042</xdr:rowOff>
    </xdr:to>
    <xdr:sp macro="" textlink="">
      <xdr:nvSpPr>
        <xdr:cNvPr id="298" name="フローチャート: 判断 297"/>
        <xdr:cNvSpPr/>
      </xdr:nvSpPr>
      <xdr:spPr>
        <a:xfrm>
          <a:off x="9588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98569</xdr:rowOff>
    </xdr:from>
    <xdr:ext cx="469744" cy="259045"/>
    <xdr:sp macro="" textlink="">
      <xdr:nvSpPr>
        <xdr:cNvPr id="299" name="テキスト ボックス 298"/>
        <xdr:cNvSpPr txBox="1"/>
      </xdr:nvSpPr>
      <xdr:spPr>
        <a:xfrm>
          <a:off x="9404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145034</xdr:rowOff>
    </xdr:from>
    <xdr:to>
      <xdr:col>45</xdr:col>
      <xdr:colOff>177800</xdr:colOff>
      <xdr:row>38</xdr:row>
      <xdr:rowOff>153797</xdr:rowOff>
    </xdr:to>
    <xdr:cxnSp macro="">
      <xdr:nvCxnSpPr>
        <xdr:cNvPr id="300" name="直線コネクタ 299"/>
        <xdr:cNvCxnSpPr/>
      </xdr:nvCxnSpPr>
      <xdr:spPr>
        <a:xfrm>
          <a:off x="7861300" y="666013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152273</xdr:rowOff>
    </xdr:from>
    <xdr:to>
      <xdr:col>46</xdr:col>
      <xdr:colOff>38100</xdr:colOff>
      <xdr:row>38</xdr:row>
      <xdr:rowOff>82423</xdr:rowOff>
    </xdr:to>
    <xdr:sp macro="" textlink="">
      <xdr:nvSpPr>
        <xdr:cNvPr id="301" name="フローチャート: 判断 300"/>
        <xdr:cNvSpPr/>
      </xdr:nvSpPr>
      <xdr:spPr>
        <a:xfrm>
          <a:off x="8699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98950</xdr:rowOff>
    </xdr:from>
    <xdr:ext cx="469744" cy="259045"/>
    <xdr:sp macro="" textlink="">
      <xdr:nvSpPr>
        <xdr:cNvPr id="302" name="テキスト ボックス 301"/>
        <xdr:cNvSpPr txBox="1"/>
      </xdr:nvSpPr>
      <xdr:spPr>
        <a:xfrm>
          <a:off x="8515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131953</xdr:rowOff>
    </xdr:from>
    <xdr:to>
      <xdr:col>41</xdr:col>
      <xdr:colOff>50800</xdr:colOff>
      <xdr:row>38</xdr:row>
      <xdr:rowOff>145034</xdr:rowOff>
    </xdr:to>
    <xdr:cxnSp macro="">
      <xdr:nvCxnSpPr>
        <xdr:cNvPr id="303" name="直線コネクタ 302"/>
        <xdr:cNvCxnSpPr/>
      </xdr:nvCxnSpPr>
      <xdr:spPr>
        <a:xfrm>
          <a:off x="6972300" y="6647053"/>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145923</xdr:rowOff>
    </xdr:from>
    <xdr:to>
      <xdr:col>41</xdr:col>
      <xdr:colOff>101600</xdr:colOff>
      <xdr:row>38</xdr:row>
      <xdr:rowOff>76073</xdr:rowOff>
    </xdr:to>
    <xdr:sp macro="" textlink="">
      <xdr:nvSpPr>
        <xdr:cNvPr id="304" name="フローチャート: 判断 303"/>
        <xdr:cNvSpPr/>
      </xdr:nvSpPr>
      <xdr:spPr>
        <a:xfrm>
          <a:off x="7810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92600</xdr:rowOff>
    </xdr:from>
    <xdr:ext cx="469744" cy="259045"/>
    <xdr:sp macro="" textlink="">
      <xdr:nvSpPr>
        <xdr:cNvPr id="305" name="テキスト ボックス 304"/>
        <xdr:cNvSpPr txBox="1"/>
      </xdr:nvSpPr>
      <xdr:spPr>
        <a:xfrm>
          <a:off x="7626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153543</xdr:rowOff>
    </xdr:from>
    <xdr:to>
      <xdr:col>36</xdr:col>
      <xdr:colOff>165100</xdr:colOff>
      <xdr:row>38</xdr:row>
      <xdr:rowOff>83693</xdr:rowOff>
    </xdr:to>
    <xdr:sp macro="" textlink="">
      <xdr:nvSpPr>
        <xdr:cNvPr id="306" name="フローチャート: 判断 305"/>
        <xdr:cNvSpPr/>
      </xdr:nvSpPr>
      <xdr:spPr>
        <a:xfrm>
          <a:off x="6921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100220</xdr:rowOff>
    </xdr:from>
    <xdr:ext cx="469744" cy="259045"/>
    <xdr:sp macro="" textlink="">
      <xdr:nvSpPr>
        <xdr:cNvPr id="307" name="テキスト ボックス 306"/>
        <xdr:cNvSpPr txBox="1"/>
      </xdr:nvSpPr>
      <xdr:spPr>
        <a:xfrm>
          <a:off x="6737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102362</xdr:rowOff>
    </xdr:from>
    <xdr:to>
      <xdr:col>55</xdr:col>
      <xdr:colOff>50800</xdr:colOff>
      <xdr:row>39</xdr:row>
      <xdr:rowOff>32512</xdr:rowOff>
    </xdr:to>
    <xdr:sp macro="" textlink="">
      <xdr:nvSpPr>
        <xdr:cNvPr id="313" name="楕円 312"/>
        <xdr:cNvSpPr/>
      </xdr:nvSpPr>
      <xdr:spPr>
        <a:xfrm>
          <a:off x="10426700" y="66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17289</xdr:rowOff>
    </xdr:from>
    <xdr:ext cx="378565" cy="259045"/>
    <xdr:sp macro="" textlink="">
      <xdr:nvSpPr>
        <xdr:cNvPr id="314" name="労働費該当値テキスト"/>
        <xdr:cNvSpPr txBox="1"/>
      </xdr:nvSpPr>
      <xdr:spPr>
        <a:xfrm>
          <a:off x="10528300" y="6532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103124</xdr:rowOff>
    </xdr:from>
    <xdr:to>
      <xdr:col>50</xdr:col>
      <xdr:colOff>165100</xdr:colOff>
      <xdr:row>39</xdr:row>
      <xdr:rowOff>33274</xdr:rowOff>
    </xdr:to>
    <xdr:sp macro="" textlink="">
      <xdr:nvSpPr>
        <xdr:cNvPr id="315" name="楕円 314"/>
        <xdr:cNvSpPr/>
      </xdr:nvSpPr>
      <xdr:spPr>
        <a:xfrm>
          <a:off x="9588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24401</xdr:rowOff>
    </xdr:from>
    <xdr:ext cx="378565" cy="259045"/>
    <xdr:sp macro="" textlink="">
      <xdr:nvSpPr>
        <xdr:cNvPr id="316" name="テキスト ボックス 315"/>
        <xdr:cNvSpPr txBox="1"/>
      </xdr:nvSpPr>
      <xdr:spPr>
        <a:xfrm>
          <a:off x="9450017" y="6710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102997</xdr:rowOff>
    </xdr:from>
    <xdr:to>
      <xdr:col>46</xdr:col>
      <xdr:colOff>38100</xdr:colOff>
      <xdr:row>39</xdr:row>
      <xdr:rowOff>33147</xdr:rowOff>
    </xdr:to>
    <xdr:sp macro="" textlink="">
      <xdr:nvSpPr>
        <xdr:cNvPr id="317" name="楕円 316"/>
        <xdr:cNvSpPr/>
      </xdr:nvSpPr>
      <xdr:spPr>
        <a:xfrm>
          <a:off x="86995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24274</xdr:rowOff>
    </xdr:from>
    <xdr:ext cx="378565" cy="259045"/>
    <xdr:sp macro="" textlink="">
      <xdr:nvSpPr>
        <xdr:cNvPr id="318" name="テキスト ボックス 317"/>
        <xdr:cNvSpPr txBox="1"/>
      </xdr:nvSpPr>
      <xdr:spPr>
        <a:xfrm>
          <a:off x="8561017" y="67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94234</xdr:rowOff>
    </xdr:from>
    <xdr:to>
      <xdr:col>41</xdr:col>
      <xdr:colOff>101600</xdr:colOff>
      <xdr:row>39</xdr:row>
      <xdr:rowOff>24384</xdr:rowOff>
    </xdr:to>
    <xdr:sp macro="" textlink="">
      <xdr:nvSpPr>
        <xdr:cNvPr id="319" name="楕円 318"/>
        <xdr:cNvSpPr/>
      </xdr:nvSpPr>
      <xdr:spPr>
        <a:xfrm>
          <a:off x="78105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15511</xdr:rowOff>
    </xdr:from>
    <xdr:ext cx="378565" cy="259045"/>
    <xdr:sp macro="" textlink="">
      <xdr:nvSpPr>
        <xdr:cNvPr id="320" name="テキスト ボックス 319"/>
        <xdr:cNvSpPr txBox="1"/>
      </xdr:nvSpPr>
      <xdr:spPr>
        <a:xfrm>
          <a:off x="7672017" y="670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81153</xdr:rowOff>
    </xdr:from>
    <xdr:to>
      <xdr:col>36</xdr:col>
      <xdr:colOff>165100</xdr:colOff>
      <xdr:row>39</xdr:row>
      <xdr:rowOff>11303</xdr:rowOff>
    </xdr:to>
    <xdr:sp macro="" textlink="">
      <xdr:nvSpPr>
        <xdr:cNvPr id="321" name="楕円 320"/>
        <xdr:cNvSpPr/>
      </xdr:nvSpPr>
      <xdr:spPr>
        <a:xfrm>
          <a:off x="6921500" y="65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2430</xdr:rowOff>
    </xdr:from>
    <xdr:ext cx="378565" cy="259045"/>
    <xdr:sp macro="" textlink="">
      <xdr:nvSpPr>
        <xdr:cNvPr id="322" name="テキスト ボックス 321"/>
        <xdr:cNvSpPr txBox="1"/>
      </xdr:nvSpPr>
      <xdr:spPr>
        <a:xfrm>
          <a:off x="6783017" y="6688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101753</xdr:rowOff>
    </xdr:from>
    <xdr:to>
      <xdr:col>54</xdr:col>
      <xdr:colOff>189865</xdr:colOff>
      <xdr:row>59</xdr:row>
      <xdr:rowOff>92543</xdr:rowOff>
    </xdr:to>
    <xdr:cxnSp macro="">
      <xdr:nvCxnSpPr>
        <xdr:cNvPr id="348" name="直線コネクタ 347"/>
        <xdr:cNvCxnSpPr/>
      </xdr:nvCxnSpPr>
      <xdr:spPr>
        <a:xfrm flipV="1">
          <a:off x="10475595" y="8674253"/>
          <a:ext cx="1270" cy="1533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96370</xdr:rowOff>
    </xdr:from>
    <xdr:ext cx="378565" cy="259045"/>
    <xdr:sp macro="" textlink="">
      <xdr:nvSpPr>
        <xdr:cNvPr id="349" name="農林水産業費最小値テキスト"/>
        <xdr:cNvSpPr txBox="1"/>
      </xdr:nvSpPr>
      <xdr:spPr>
        <a:xfrm>
          <a:off x="10528300" y="1021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92543</xdr:rowOff>
    </xdr:from>
    <xdr:to>
      <xdr:col>55</xdr:col>
      <xdr:colOff>88900</xdr:colOff>
      <xdr:row>59</xdr:row>
      <xdr:rowOff>92543</xdr:rowOff>
    </xdr:to>
    <xdr:cxnSp macro="">
      <xdr:nvCxnSpPr>
        <xdr:cNvPr id="350" name="直線コネクタ 349"/>
        <xdr:cNvCxnSpPr/>
      </xdr:nvCxnSpPr>
      <xdr:spPr>
        <a:xfrm>
          <a:off x="10388600" y="1020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48430</xdr:rowOff>
    </xdr:from>
    <xdr:ext cx="534377" cy="259045"/>
    <xdr:sp macro="" textlink="">
      <xdr:nvSpPr>
        <xdr:cNvPr id="351" name="農林水産業費最大値テキスト"/>
        <xdr:cNvSpPr txBox="1"/>
      </xdr:nvSpPr>
      <xdr:spPr>
        <a:xfrm>
          <a:off x="10528300" y="84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101753</xdr:rowOff>
    </xdr:from>
    <xdr:to>
      <xdr:col>55</xdr:col>
      <xdr:colOff>88900</xdr:colOff>
      <xdr:row>50</xdr:row>
      <xdr:rowOff>101753</xdr:rowOff>
    </xdr:to>
    <xdr:cxnSp macro="">
      <xdr:nvCxnSpPr>
        <xdr:cNvPr id="352" name="直線コネクタ 351"/>
        <xdr:cNvCxnSpPr/>
      </xdr:nvCxnSpPr>
      <xdr:spPr>
        <a:xfrm>
          <a:off x="10388600" y="867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157955</xdr:rowOff>
    </xdr:from>
    <xdr:to>
      <xdr:col>55</xdr:col>
      <xdr:colOff>0</xdr:colOff>
      <xdr:row>53</xdr:row>
      <xdr:rowOff>30952</xdr:rowOff>
    </xdr:to>
    <xdr:cxnSp macro="">
      <xdr:nvCxnSpPr>
        <xdr:cNvPr id="353" name="直線コネクタ 352"/>
        <xdr:cNvCxnSpPr/>
      </xdr:nvCxnSpPr>
      <xdr:spPr>
        <a:xfrm>
          <a:off x="9639300" y="8901905"/>
          <a:ext cx="838200" cy="21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127089</xdr:rowOff>
    </xdr:from>
    <xdr:ext cx="534377" cy="259045"/>
    <xdr:sp macro="" textlink="">
      <xdr:nvSpPr>
        <xdr:cNvPr id="354" name="農林水産業費平均値テキスト"/>
        <xdr:cNvSpPr txBox="1"/>
      </xdr:nvSpPr>
      <xdr:spPr>
        <a:xfrm>
          <a:off x="10528300" y="9556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148662</xdr:rowOff>
    </xdr:from>
    <xdr:to>
      <xdr:col>55</xdr:col>
      <xdr:colOff>50800</xdr:colOff>
      <xdr:row>56</xdr:row>
      <xdr:rowOff>78812</xdr:rowOff>
    </xdr:to>
    <xdr:sp macro="" textlink="">
      <xdr:nvSpPr>
        <xdr:cNvPr id="355" name="フローチャート: 判断 354"/>
        <xdr:cNvSpPr/>
      </xdr:nvSpPr>
      <xdr:spPr>
        <a:xfrm>
          <a:off x="10426700" y="95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157955</xdr:rowOff>
    </xdr:from>
    <xdr:to>
      <xdr:col>50</xdr:col>
      <xdr:colOff>114300</xdr:colOff>
      <xdr:row>52</xdr:row>
      <xdr:rowOff>4434</xdr:rowOff>
    </xdr:to>
    <xdr:cxnSp macro="">
      <xdr:nvCxnSpPr>
        <xdr:cNvPr id="356" name="直線コネクタ 355"/>
        <xdr:cNvCxnSpPr/>
      </xdr:nvCxnSpPr>
      <xdr:spPr>
        <a:xfrm flipV="1">
          <a:off x="8750300" y="8901905"/>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116234</xdr:rowOff>
    </xdr:from>
    <xdr:to>
      <xdr:col>50</xdr:col>
      <xdr:colOff>165100</xdr:colOff>
      <xdr:row>56</xdr:row>
      <xdr:rowOff>46384</xdr:rowOff>
    </xdr:to>
    <xdr:sp macro="" textlink="">
      <xdr:nvSpPr>
        <xdr:cNvPr id="357" name="フローチャート: 判断 356"/>
        <xdr:cNvSpPr/>
      </xdr:nvSpPr>
      <xdr:spPr>
        <a:xfrm>
          <a:off x="9588500" y="95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37511</xdr:rowOff>
    </xdr:from>
    <xdr:ext cx="534377" cy="259045"/>
    <xdr:sp macro="" textlink="">
      <xdr:nvSpPr>
        <xdr:cNvPr id="358" name="テキスト ボックス 357"/>
        <xdr:cNvSpPr txBox="1"/>
      </xdr:nvSpPr>
      <xdr:spPr>
        <a:xfrm>
          <a:off x="9372111" y="96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152894</xdr:rowOff>
    </xdr:from>
    <xdr:to>
      <xdr:col>45</xdr:col>
      <xdr:colOff>177800</xdr:colOff>
      <xdr:row>52</xdr:row>
      <xdr:rowOff>4434</xdr:rowOff>
    </xdr:to>
    <xdr:cxnSp macro="">
      <xdr:nvCxnSpPr>
        <xdr:cNvPr id="359" name="直線コネクタ 358"/>
        <xdr:cNvCxnSpPr/>
      </xdr:nvCxnSpPr>
      <xdr:spPr>
        <a:xfrm>
          <a:off x="7861300" y="8896844"/>
          <a:ext cx="889000" cy="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107318</xdr:rowOff>
    </xdr:from>
    <xdr:to>
      <xdr:col>46</xdr:col>
      <xdr:colOff>38100</xdr:colOff>
      <xdr:row>56</xdr:row>
      <xdr:rowOff>37468</xdr:rowOff>
    </xdr:to>
    <xdr:sp macro="" textlink="">
      <xdr:nvSpPr>
        <xdr:cNvPr id="360" name="フローチャート: 判断 359"/>
        <xdr:cNvSpPr/>
      </xdr:nvSpPr>
      <xdr:spPr>
        <a:xfrm>
          <a:off x="86995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28595</xdr:rowOff>
    </xdr:from>
    <xdr:ext cx="534377" cy="259045"/>
    <xdr:sp macro="" textlink="">
      <xdr:nvSpPr>
        <xdr:cNvPr id="361" name="テキスト ボックス 360"/>
        <xdr:cNvSpPr txBox="1"/>
      </xdr:nvSpPr>
      <xdr:spPr>
        <a:xfrm>
          <a:off x="8483111" y="962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152894</xdr:rowOff>
    </xdr:from>
    <xdr:to>
      <xdr:col>41</xdr:col>
      <xdr:colOff>50800</xdr:colOff>
      <xdr:row>52</xdr:row>
      <xdr:rowOff>77946</xdr:rowOff>
    </xdr:to>
    <xdr:cxnSp macro="">
      <xdr:nvCxnSpPr>
        <xdr:cNvPr id="362" name="直線コネクタ 361"/>
        <xdr:cNvCxnSpPr/>
      </xdr:nvCxnSpPr>
      <xdr:spPr>
        <a:xfrm flipV="1">
          <a:off x="6972300" y="8896844"/>
          <a:ext cx="889000" cy="9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87267</xdr:rowOff>
    </xdr:from>
    <xdr:to>
      <xdr:col>41</xdr:col>
      <xdr:colOff>101600</xdr:colOff>
      <xdr:row>56</xdr:row>
      <xdr:rowOff>17417</xdr:rowOff>
    </xdr:to>
    <xdr:sp macro="" textlink="">
      <xdr:nvSpPr>
        <xdr:cNvPr id="363" name="フローチャート: 判断 362"/>
        <xdr:cNvSpPr/>
      </xdr:nvSpPr>
      <xdr:spPr>
        <a:xfrm>
          <a:off x="7810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8544</xdr:rowOff>
    </xdr:from>
    <xdr:ext cx="534377" cy="259045"/>
    <xdr:sp macro="" textlink="">
      <xdr:nvSpPr>
        <xdr:cNvPr id="364" name="テキスト ボックス 363"/>
        <xdr:cNvSpPr txBox="1"/>
      </xdr:nvSpPr>
      <xdr:spPr>
        <a:xfrm>
          <a:off x="7594111" y="96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163391</xdr:rowOff>
    </xdr:from>
    <xdr:to>
      <xdr:col>36</xdr:col>
      <xdr:colOff>165100</xdr:colOff>
      <xdr:row>56</xdr:row>
      <xdr:rowOff>93541</xdr:rowOff>
    </xdr:to>
    <xdr:sp macro="" textlink="">
      <xdr:nvSpPr>
        <xdr:cNvPr id="365" name="フローチャート: 判断 364"/>
        <xdr:cNvSpPr/>
      </xdr:nvSpPr>
      <xdr:spPr>
        <a:xfrm>
          <a:off x="6921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84668</xdr:rowOff>
    </xdr:from>
    <xdr:ext cx="534377" cy="259045"/>
    <xdr:sp macro="" textlink="">
      <xdr:nvSpPr>
        <xdr:cNvPr id="366" name="テキスト ボックス 365"/>
        <xdr:cNvSpPr txBox="1"/>
      </xdr:nvSpPr>
      <xdr:spPr>
        <a:xfrm>
          <a:off x="6705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151602</xdr:rowOff>
    </xdr:from>
    <xdr:to>
      <xdr:col>55</xdr:col>
      <xdr:colOff>50800</xdr:colOff>
      <xdr:row>53</xdr:row>
      <xdr:rowOff>81752</xdr:rowOff>
    </xdr:to>
    <xdr:sp macro="" textlink="">
      <xdr:nvSpPr>
        <xdr:cNvPr id="372" name="楕円 371"/>
        <xdr:cNvSpPr/>
      </xdr:nvSpPr>
      <xdr:spPr>
        <a:xfrm>
          <a:off x="10426700" y="906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3029</xdr:rowOff>
    </xdr:from>
    <xdr:ext cx="534377" cy="259045"/>
    <xdr:sp macro="" textlink="">
      <xdr:nvSpPr>
        <xdr:cNvPr id="373" name="農林水産業費該当値テキスト"/>
        <xdr:cNvSpPr txBox="1"/>
      </xdr:nvSpPr>
      <xdr:spPr>
        <a:xfrm>
          <a:off x="10528300" y="891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107155</xdr:rowOff>
    </xdr:from>
    <xdr:to>
      <xdr:col>50</xdr:col>
      <xdr:colOff>165100</xdr:colOff>
      <xdr:row>52</xdr:row>
      <xdr:rowOff>37305</xdr:rowOff>
    </xdr:to>
    <xdr:sp macro="" textlink="">
      <xdr:nvSpPr>
        <xdr:cNvPr id="374" name="楕円 373"/>
        <xdr:cNvSpPr/>
      </xdr:nvSpPr>
      <xdr:spPr>
        <a:xfrm>
          <a:off x="9588500" y="885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53832</xdr:rowOff>
    </xdr:from>
    <xdr:ext cx="534377" cy="259045"/>
    <xdr:sp macro="" textlink="">
      <xdr:nvSpPr>
        <xdr:cNvPr id="375" name="テキスト ボックス 374"/>
        <xdr:cNvSpPr txBox="1"/>
      </xdr:nvSpPr>
      <xdr:spPr>
        <a:xfrm>
          <a:off x="9372111" y="8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125084</xdr:rowOff>
    </xdr:from>
    <xdr:to>
      <xdr:col>46</xdr:col>
      <xdr:colOff>38100</xdr:colOff>
      <xdr:row>52</xdr:row>
      <xdr:rowOff>55234</xdr:rowOff>
    </xdr:to>
    <xdr:sp macro="" textlink="">
      <xdr:nvSpPr>
        <xdr:cNvPr id="376" name="楕円 375"/>
        <xdr:cNvSpPr/>
      </xdr:nvSpPr>
      <xdr:spPr>
        <a:xfrm>
          <a:off x="8699500" y="886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71761</xdr:rowOff>
    </xdr:from>
    <xdr:ext cx="534377" cy="259045"/>
    <xdr:sp macro="" textlink="">
      <xdr:nvSpPr>
        <xdr:cNvPr id="377" name="テキスト ボックス 376"/>
        <xdr:cNvSpPr txBox="1"/>
      </xdr:nvSpPr>
      <xdr:spPr>
        <a:xfrm>
          <a:off x="8483111" y="864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102094</xdr:rowOff>
    </xdr:from>
    <xdr:to>
      <xdr:col>41</xdr:col>
      <xdr:colOff>101600</xdr:colOff>
      <xdr:row>52</xdr:row>
      <xdr:rowOff>32244</xdr:rowOff>
    </xdr:to>
    <xdr:sp macro="" textlink="">
      <xdr:nvSpPr>
        <xdr:cNvPr id="378" name="楕円 377"/>
        <xdr:cNvSpPr/>
      </xdr:nvSpPr>
      <xdr:spPr>
        <a:xfrm>
          <a:off x="7810500" y="88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48771</xdr:rowOff>
    </xdr:from>
    <xdr:ext cx="534377" cy="259045"/>
    <xdr:sp macro="" textlink="">
      <xdr:nvSpPr>
        <xdr:cNvPr id="379" name="テキスト ボックス 378"/>
        <xdr:cNvSpPr txBox="1"/>
      </xdr:nvSpPr>
      <xdr:spPr>
        <a:xfrm>
          <a:off x="7594111" y="862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27146</xdr:rowOff>
    </xdr:from>
    <xdr:to>
      <xdr:col>36</xdr:col>
      <xdr:colOff>165100</xdr:colOff>
      <xdr:row>52</xdr:row>
      <xdr:rowOff>128746</xdr:rowOff>
    </xdr:to>
    <xdr:sp macro="" textlink="">
      <xdr:nvSpPr>
        <xdr:cNvPr id="380" name="楕円 379"/>
        <xdr:cNvSpPr/>
      </xdr:nvSpPr>
      <xdr:spPr>
        <a:xfrm>
          <a:off x="6921500" y="89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145273</xdr:rowOff>
    </xdr:from>
    <xdr:ext cx="534377" cy="259045"/>
    <xdr:sp macro="" textlink="">
      <xdr:nvSpPr>
        <xdr:cNvPr id="381" name="テキスト ボックス 380"/>
        <xdr:cNvSpPr txBox="1"/>
      </xdr:nvSpPr>
      <xdr:spPr>
        <a:xfrm>
          <a:off x="6705111" y="871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89669</xdr:rowOff>
    </xdr:from>
    <xdr:to>
      <xdr:col>54</xdr:col>
      <xdr:colOff>189865</xdr:colOff>
      <xdr:row>79</xdr:row>
      <xdr:rowOff>43067</xdr:rowOff>
    </xdr:to>
    <xdr:cxnSp macro="">
      <xdr:nvCxnSpPr>
        <xdr:cNvPr id="407" name="直線コネクタ 406"/>
        <xdr:cNvCxnSpPr/>
      </xdr:nvCxnSpPr>
      <xdr:spPr>
        <a:xfrm flipV="1">
          <a:off x="10475595" y="12091169"/>
          <a:ext cx="1270" cy="149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46894</xdr:rowOff>
    </xdr:from>
    <xdr:ext cx="469744" cy="259045"/>
    <xdr:sp macro="" textlink="">
      <xdr:nvSpPr>
        <xdr:cNvPr id="408" name="商工費最小値テキスト"/>
        <xdr:cNvSpPr txBox="1"/>
      </xdr:nvSpPr>
      <xdr:spPr>
        <a:xfrm>
          <a:off x="10528300" y="13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43067</xdr:rowOff>
    </xdr:from>
    <xdr:to>
      <xdr:col>55</xdr:col>
      <xdr:colOff>88900</xdr:colOff>
      <xdr:row>79</xdr:row>
      <xdr:rowOff>43067</xdr:rowOff>
    </xdr:to>
    <xdr:cxnSp macro="">
      <xdr:nvCxnSpPr>
        <xdr:cNvPr id="409" name="直線コネクタ 408"/>
        <xdr:cNvCxnSpPr/>
      </xdr:nvCxnSpPr>
      <xdr:spPr>
        <a:xfrm>
          <a:off x="10388600" y="1358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36346</xdr:rowOff>
    </xdr:from>
    <xdr:ext cx="534377" cy="259045"/>
    <xdr:sp macro="" textlink="">
      <xdr:nvSpPr>
        <xdr:cNvPr id="410" name="商工費最大値テキスト"/>
        <xdr:cNvSpPr txBox="1"/>
      </xdr:nvSpPr>
      <xdr:spPr>
        <a:xfrm>
          <a:off x="10528300" y="11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89669</xdr:rowOff>
    </xdr:from>
    <xdr:to>
      <xdr:col>55</xdr:col>
      <xdr:colOff>88900</xdr:colOff>
      <xdr:row>70</xdr:row>
      <xdr:rowOff>89669</xdr:rowOff>
    </xdr:to>
    <xdr:cxnSp macro="">
      <xdr:nvCxnSpPr>
        <xdr:cNvPr id="411" name="直線コネクタ 410"/>
        <xdr:cNvCxnSpPr/>
      </xdr:nvCxnSpPr>
      <xdr:spPr>
        <a:xfrm>
          <a:off x="10388600" y="120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74271</xdr:rowOff>
    </xdr:from>
    <xdr:to>
      <xdr:col>55</xdr:col>
      <xdr:colOff>0</xdr:colOff>
      <xdr:row>77</xdr:row>
      <xdr:rowOff>165253</xdr:rowOff>
    </xdr:to>
    <xdr:cxnSp macro="">
      <xdr:nvCxnSpPr>
        <xdr:cNvPr id="412" name="直線コネクタ 411"/>
        <xdr:cNvCxnSpPr/>
      </xdr:nvCxnSpPr>
      <xdr:spPr>
        <a:xfrm flipV="1">
          <a:off x="9639300" y="13275921"/>
          <a:ext cx="838200" cy="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17773</xdr:rowOff>
    </xdr:from>
    <xdr:ext cx="534377" cy="259045"/>
    <xdr:sp macro="" textlink="">
      <xdr:nvSpPr>
        <xdr:cNvPr id="413" name="商工費平均値テキスト"/>
        <xdr:cNvSpPr txBox="1"/>
      </xdr:nvSpPr>
      <xdr:spPr>
        <a:xfrm>
          <a:off x="10528300" y="1304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166346</xdr:rowOff>
    </xdr:from>
    <xdr:to>
      <xdr:col>55</xdr:col>
      <xdr:colOff>50800</xdr:colOff>
      <xdr:row>77</xdr:row>
      <xdr:rowOff>96496</xdr:rowOff>
    </xdr:to>
    <xdr:sp macro="" textlink="">
      <xdr:nvSpPr>
        <xdr:cNvPr id="414" name="フローチャート: 判断 413"/>
        <xdr:cNvSpPr/>
      </xdr:nvSpPr>
      <xdr:spPr>
        <a:xfrm>
          <a:off x="104267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152681</xdr:rowOff>
    </xdr:from>
    <xdr:to>
      <xdr:col>50</xdr:col>
      <xdr:colOff>114300</xdr:colOff>
      <xdr:row>77</xdr:row>
      <xdr:rowOff>165253</xdr:rowOff>
    </xdr:to>
    <xdr:cxnSp macro="">
      <xdr:nvCxnSpPr>
        <xdr:cNvPr id="415" name="直線コネクタ 414"/>
        <xdr:cNvCxnSpPr/>
      </xdr:nvCxnSpPr>
      <xdr:spPr>
        <a:xfrm>
          <a:off x="8750300" y="13354331"/>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145560</xdr:rowOff>
    </xdr:from>
    <xdr:to>
      <xdr:col>50</xdr:col>
      <xdr:colOff>165100</xdr:colOff>
      <xdr:row>78</xdr:row>
      <xdr:rowOff>75710</xdr:rowOff>
    </xdr:to>
    <xdr:sp macro="" textlink="">
      <xdr:nvSpPr>
        <xdr:cNvPr id="416" name="フローチャート: 判断 415"/>
        <xdr:cNvSpPr/>
      </xdr:nvSpPr>
      <xdr:spPr>
        <a:xfrm>
          <a:off x="9588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66837</xdr:rowOff>
    </xdr:from>
    <xdr:ext cx="534377" cy="259045"/>
    <xdr:sp macro="" textlink="">
      <xdr:nvSpPr>
        <xdr:cNvPr id="417" name="テキスト ボックス 416"/>
        <xdr:cNvSpPr txBox="1"/>
      </xdr:nvSpPr>
      <xdr:spPr>
        <a:xfrm>
          <a:off x="9372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152681</xdr:rowOff>
    </xdr:from>
    <xdr:to>
      <xdr:col>45</xdr:col>
      <xdr:colOff>177800</xdr:colOff>
      <xdr:row>78</xdr:row>
      <xdr:rowOff>5087</xdr:rowOff>
    </xdr:to>
    <xdr:cxnSp macro="">
      <xdr:nvCxnSpPr>
        <xdr:cNvPr id="418" name="直線コネクタ 417"/>
        <xdr:cNvCxnSpPr/>
      </xdr:nvCxnSpPr>
      <xdr:spPr>
        <a:xfrm flipV="1">
          <a:off x="7861300" y="13354331"/>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10523</xdr:rowOff>
    </xdr:from>
    <xdr:to>
      <xdr:col>46</xdr:col>
      <xdr:colOff>38100</xdr:colOff>
      <xdr:row>78</xdr:row>
      <xdr:rowOff>112123</xdr:rowOff>
    </xdr:to>
    <xdr:sp macro="" textlink="">
      <xdr:nvSpPr>
        <xdr:cNvPr id="419" name="フローチャート: 判断 418"/>
        <xdr:cNvSpPr/>
      </xdr:nvSpPr>
      <xdr:spPr>
        <a:xfrm>
          <a:off x="8699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103250</xdr:rowOff>
    </xdr:from>
    <xdr:ext cx="534377" cy="259045"/>
    <xdr:sp macro="" textlink="">
      <xdr:nvSpPr>
        <xdr:cNvPr id="420" name="テキスト ボックス 419"/>
        <xdr:cNvSpPr txBox="1"/>
      </xdr:nvSpPr>
      <xdr:spPr>
        <a:xfrm>
          <a:off x="8483111" y="134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167508</xdr:rowOff>
    </xdr:from>
    <xdr:to>
      <xdr:col>41</xdr:col>
      <xdr:colOff>50800</xdr:colOff>
      <xdr:row>78</xdr:row>
      <xdr:rowOff>5087</xdr:rowOff>
    </xdr:to>
    <xdr:cxnSp macro="">
      <xdr:nvCxnSpPr>
        <xdr:cNvPr id="421" name="直線コネクタ 420"/>
        <xdr:cNvCxnSpPr/>
      </xdr:nvCxnSpPr>
      <xdr:spPr>
        <a:xfrm>
          <a:off x="6972300" y="13369158"/>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7175</xdr:rowOff>
    </xdr:from>
    <xdr:to>
      <xdr:col>41</xdr:col>
      <xdr:colOff>101600</xdr:colOff>
      <xdr:row>78</xdr:row>
      <xdr:rowOff>108775</xdr:rowOff>
    </xdr:to>
    <xdr:sp macro="" textlink="">
      <xdr:nvSpPr>
        <xdr:cNvPr id="422" name="フローチャート: 判断 421"/>
        <xdr:cNvSpPr/>
      </xdr:nvSpPr>
      <xdr:spPr>
        <a:xfrm>
          <a:off x="7810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99902</xdr:rowOff>
    </xdr:from>
    <xdr:ext cx="534377" cy="259045"/>
    <xdr:sp macro="" textlink="">
      <xdr:nvSpPr>
        <xdr:cNvPr id="423" name="テキスト ボックス 422"/>
        <xdr:cNvSpPr txBox="1"/>
      </xdr:nvSpPr>
      <xdr:spPr>
        <a:xfrm>
          <a:off x="7594111" y="134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7519</xdr:rowOff>
    </xdr:from>
    <xdr:to>
      <xdr:col>36</xdr:col>
      <xdr:colOff>165100</xdr:colOff>
      <xdr:row>78</xdr:row>
      <xdr:rowOff>109119</xdr:rowOff>
    </xdr:to>
    <xdr:sp macro="" textlink="">
      <xdr:nvSpPr>
        <xdr:cNvPr id="424" name="フローチャート: 判断 423"/>
        <xdr:cNvSpPr/>
      </xdr:nvSpPr>
      <xdr:spPr>
        <a:xfrm>
          <a:off x="6921500" y="1338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100246</xdr:rowOff>
    </xdr:from>
    <xdr:ext cx="534377" cy="259045"/>
    <xdr:sp macro="" textlink="">
      <xdr:nvSpPr>
        <xdr:cNvPr id="425" name="テキスト ボックス 424"/>
        <xdr:cNvSpPr txBox="1"/>
      </xdr:nvSpPr>
      <xdr:spPr>
        <a:xfrm>
          <a:off x="6705111" y="134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23471</xdr:rowOff>
    </xdr:from>
    <xdr:to>
      <xdr:col>55</xdr:col>
      <xdr:colOff>50800</xdr:colOff>
      <xdr:row>77</xdr:row>
      <xdr:rowOff>125071</xdr:rowOff>
    </xdr:to>
    <xdr:sp macro="" textlink="">
      <xdr:nvSpPr>
        <xdr:cNvPr id="431" name="楕円 430"/>
        <xdr:cNvSpPr/>
      </xdr:nvSpPr>
      <xdr:spPr>
        <a:xfrm>
          <a:off x="10426700" y="132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1898</xdr:rowOff>
    </xdr:from>
    <xdr:ext cx="534377" cy="259045"/>
    <xdr:sp macro="" textlink="">
      <xdr:nvSpPr>
        <xdr:cNvPr id="432" name="商工費該当値テキスト"/>
        <xdr:cNvSpPr txBox="1"/>
      </xdr:nvSpPr>
      <xdr:spPr>
        <a:xfrm>
          <a:off x="10528300" y="132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114453</xdr:rowOff>
    </xdr:from>
    <xdr:to>
      <xdr:col>50</xdr:col>
      <xdr:colOff>165100</xdr:colOff>
      <xdr:row>78</xdr:row>
      <xdr:rowOff>44603</xdr:rowOff>
    </xdr:to>
    <xdr:sp macro="" textlink="">
      <xdr:nvSpPr>
        <xdr:cNvPr id="433" name="楕円 432"/>
        <xdr:cNvSpPr/>
      </xdr:nvSpPr>
      <xdr:spPr>
        <a:xfrm>
          <a:off x="9588500" y="133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61130</xdr:rowOff>
    </xdr:from>
    <xdr:ext cx="534377" cy="259045"/>
    <xdr:sp macro="" textlink="">
      <xdr:nvSpPr>
        <xdr:cNvPr id="434" name="テキスト ボックス 433"/>
        <xdr:cNvSpPr txBox="1"/>
      </xdr:nvSpPr>
      <xdr:spPr>
        <a:xfrm>
          <a:off x="9372111" y="130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101881</xdr:rowOff>
    </xdr:from>
    <xdr:to>
      <xdr:col>46</xdr:col>
      <xdr:colOff>38100</xdr:colOff>
      <xdr:row>78</xdr:row>
      <xdr:rowOff>32031</xdr:rowOff>
    </xdr:to>
    <xdr:sp macro="" textlink="">
      <xdr:nvSpPr>
        <xdr:cNvPr id="435" name="楕円 434"/>
        <xdr:cNvSpPr/>
      </xdr:nvSpPr>
      <xdr:spPr>
        <a:xfrm>
          <a:off x="8699500" y="1330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48558</xdr:rowOff>
    </xdr:from>
    <xdr:ext cx="534377" cy="259045"/>
    <xdr:sp macro="" textlink="">
      <xdr:nvSpPr>
        <xdr:cNvPr id="436" name="テキスト ボックス 435"/>
        <xdr:cNvSpPr txBox="1"/>
      </xdr:nvSpPr>
      <xdr:spPr>
        <a:xfrm>
          <a:off x="8483111" y="1307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125737</xdr:rowOff>
    </xdr:from>
    <xdr:to>
      <xdr:col>41</xdr:col>
      <xdr:colOff>101600</xdr:colOff>
      <xdr:row>78</xdr:row>
      <xdr:rowOff>55887</xdr:rowOff>
    </xdr:to>
    <xdr:sp macro="" textlink="">
      <xdr:nvSpPr>
        <xdr:cNvPr id="437" name="楕円 436"/>
        <xdr:cNvSpPr/>
      </xdr:nvSpPr>
      <xdr:spPr>
        <a:xfrm>
          <a:off x="7810500" y="133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72414</xdr:rowOff>
    </xdr:from>
    <xdr:ext cx="534377" cy="259045"/>
    <xdr:sp macro="" textlink="">
      <xdr:nvSpPr>
        <xdr:cNvPr id="438" name="テキスト ボックス 437"/>
        <xdr:cNvSpPr txBox="1"/>
      </xdr:nvSpPr>
      <xdr:spPr>
        <a:xfrm>
          <a:off x="7594111" y="131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116708</xdr:rowOff>
    </xdr:from>
    <xdr:to>
      <xdr:col>36</xdr:col>
      <xdr:colOff>165100</xdr:colOff>
      <xdr:row>78</xdr:row>
      <xdr:rowOff>46858</xdr:rowOff>
    </xdr:to>
    <xdr:sp macro="" textlink="">
      <xdr:nvSpPr>
        <xdr:cNvPr id="439" name="楕円 438"/>
        <xdr:cNvSpPr/>
      </xdr:nvSpPr>
      <xdr:spPr>
        <a:xfrm>
          <a:off x="6921500" y="1331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63385</xdr:rowOff>
    </xdr:from>
    <xdr:ext cx="534377" cy="259045"/>
    <xdr:sp macro="" textlink="">
      <xdr:nvSpPr>
        <xdr:cNvPr id="440" name="テキスト ボックス 439"/>
        <xdr:cNvSpPr txBox="1"/>
      </xdr:nvSpPr>
      <xdr:spPr>
        <a:xfrm>
          <a:off x="6705111" y="1309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10427</xdr:rowOff>
    </xdr:from>
    <xdr:to>
      <xdr:col>54</xdr:col>
      <xdr:colOff>189865</xdr:colOff>
      <xdr:row>98</xdr:row>
      <xdr:rowOff>158902</xdr:rowOff>
    </xdr:to>
    <xdr:cxnSp macro="">
      <xdr:nvCxnSpPr>
        <xdr:cNvPr id="463" name="直線コネクタ 462"/>
        <xdr:cNvCxnSpPr/>
      </xdr:nvCxnSpPr>
      <xdr:spPr>
        <a:xfrm flipV="1">
          <a:off x="10475595" y="15440927"/>
          <a:ext cx="1270" cy="152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162729</xdr:rowOff>
    </xdr:from>
    <xdr:ext cx="534377" cy="259045"/>
    <xdr:sp macro="" textlink="">
      <xdr:nvSpPr>
        <xdr:cNvPr id="464" name="土木費最小値テキスト"/>
        <xdr:cNvSpPr txBox="1"/>
      </xdr:nvSpPr>
      <xdr:spPr>
        <a:xfrm>
          <a:off x="10528300"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158902</xdr:rowOff>
    </xdr:from>
    <xdr:to>
      <xdr:col>55</xdr:col>
      <xdr:colOff>88900</xdr:colOff>
      <xdr:row>98</xdr:row>
      <xdr:rowOff>158902</xdr:rowOff>
    </xdr:to>
    <xdr:cxnSp macro="">
      <xdr:nvCxnSpPr>
        <xdr:cNvPr id="465" name="直線コネクタ 464"/>
        <xdr:cNvCxnSpPr/>
      </xdr:nvCxnSpPr>
      <xdr:spPr>
        <a:xfrm>
          <a:off x="10388600" y="169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128554</xdr:rowOff>
    </xdr:from>
    <xdr:ext cx="534377" cy="259045"/>
    <xdr:sp macro="" textlink="">
      <xdr:nvSpPr>
        <xdr:cNvPr id="466" name="土木費最大値テキスト"/>
        <xdr:cNvSpPr txBox="1"/>
      </xdr:nvSpPr>
      <xdr:spPr>
        <a:xfrm>
          <a:off x="10528300" y="152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10427</xdr:rowOff>
    </xdr:from>
    <xdr:to>
      <xdr:col>55</xdr:col>
      <xdr:colOff>88900</xdr:colOff>
      <xdr:row>90</xdr:row>
      <xdr:rowOff>10427</xdr:rowOff>
    </xdr:to>
    <xdr:cxnSp macro="">
      <xdr:nvCxnSpPr>
        <xdr:cNvPr id="467" name="直線コネクタ 466"/>
        <xdr:cNvCxnSpPr/>
      </xdr:nvCxnSpPr>
      <xdr:spPr>
        <a:xfrm>
          <a:off x="10388600" y="15440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68652</xdr:rowOff>
    </xdr:from>
    <xdr:to>
      <xdr:col>55</xdr:col>
      <xdr:colOff>0</xdr:colOff>
      <xdr:row>96</xdr:row>
      <xdr:rowOff>98027</xdr:rowOff>
    </xdr:to>
    <xdr:cxnSp macro="">
      <xdr:nvCxnSpPr>
        <xdr:cNvPr id="468" name="直線コネクタ 467"/>
        <xdr:cNvCxnSpPr/>
      </xdr:nvCxnSpPr>
      <xdr:spPr>
        <a:xfrm flipV="1">
          <a:off x="9639300" y="16013502"/>
          <a:ext cx="838200" cy="54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131472</xdr:rowOff>
    </xdr:from>
    <xdr:ext cx="534377" cy="259045"/>
    <xdr:sp macro="" textlink="">
      <xdr:nvSpPr>
        <xdr:cNvPr id="469" name="土木費平均値テキスト"/>
        <xdr:cNvSpPr txBox="1"/>
      </xdr:nvSpPr>
      <xdr:spPr>
        <a:xfrm>
          <a:off x="10528300" y="1624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153045</xdr:rowOff>
    </xdr:from>
    <xdr:to>
      <xdr:col>55</xdr:col>
      <xdr:colOff>50800</xdr:colOff>
      <xdr:row>95</xdr:row>
      <xdr:rowOff>83195</xdr:rowOff>
    </xdr:to>
    <xdr:sp macro="" textlink="">
      <xdr:nvSpPr>
        <xdr:cNvPr id="470" name="フローチャート: 判断 469"/>
        <xdr:cNvSpPr/>
      </xdr:nvSpPr>
      <xdr:spPr>
        <a:xfrm>
          <a:off x="10426700" y="1626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103147</xdr:rowOff>
    </xdr:from>
    <xdr:to>
      <xdr:col>50</xdr:col>
      <xdr:colOff>114300</xdr:colOff>
      <xdr:row>96</xdr:row>
      <xdr:rowOff>98027</xdr:rowOff>
    </xdr:to>
    <xdr:cxnSp macro="">
      <xdr:nvCxnSpPr>
        <xdr:cNvPr id="471" name="直線コネクタ 470"/>
        <xdr:cNvCxnSpPr/>
      </xdr:nvCxnSpPr>
      <xdr:spPr>
        <a:xfrm>
          <a:off x="8750300" y="16390897"/>
          <a:ext cx="889000" cy="16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26127</xdr:rowOff>
    </xdr:from>
    <xdr:to>
      <xdr:col>50</xdr:col>
      <xdr:colOff>165100</xdr:colOff>
      <xdr:row>95</xdr:row>
      <xdr:rowOff>127727</xdr:rowOff>
    </xdr:to>
    <xdr:sp macro="" textlink="">
      <xdr:nvSpPr>
        <xdr:cNvPr id="472" name="フローチャート: 判断 471"/>
        <xdr:cNvSpPr/>
      </xdr:nvSpPr>
      <xdr:spPr>
        <a:xfrm>
          <a:off x="95885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144254</xdr:rowOff>
    </xdr:from>
    <xdr:ext cx="534377" cy="259045"/>
    <xdr:sp macro="" textlink="">
      <xdr:nvSpPr>
        <xdr:cNvPr id="473" name="テキスト ボックス 472"/>
        <xdr:cNvSpPr txBox="1"/>
      </xdr:nvSpPr>
      <xdr:spPr>
        <a:xfrm>
          <a:off x="9372111" y="160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90345</xdr:rowOff>
    </xdr:from>
    <xdr:to>
      <xdr:col>45</xdr:col>
      <xdr:colOff>177800</xdr:colOff>
      <xdr:row>95</xdr:row>
      <xdr:rowOff>103147</xdr:rowOff>
    </xdr:to>
    <xdr:cxnSp macro="">
      <xdr:nvCxnSpPr>
        <xdr:cNvPr id="474" name="直線コネクタ 473"/>
        <xdr:cNvCxnSpPr/>
      </xdr:nvCxnSpPr>
      <xdr:spPr>
        <a:xfrm>
          <a:off x="7861300" y="1637809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149799</xdr:rowOff>
    </xdr:from>
    <xdr:to>
      <xdr:col>46</xdr:col>
      <xdr:colOff>38100</xdr:colOff>
      <xdr:row>95</xdr:row>
      <xdr:rowOff>79949</xdr:rowOff>
    </xdr:to>
    <xdr:sp macro="" textlink="">
      <xdr:nvSpPr>
        <xdr:cNvPr id="475" name="フローチャート: 判断 474"/>
        <xdr:cNvSpPr/>
      </xdr:nvSpPr>
      <xdr:spPr>
        <a:xfrm>
          <a:off x="8699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96476</xdr:rowOff>
    </xdr:from>
    <xdr:ext cx="534377" cy="259045"/>
    <xdr:sp macro="" textlink="">
      <xdr:nvSpPr>
        <xdr:cNvPr id="476" name="テキスト ボックス 475"/>
        <xdr:cNvSpPr txBox="1"/>
      </xdr:nvSpPr>
      <xdr:spPr>
        <a:xfrm>
          <a:off x="8483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60810</xdr:rowOff>
    </xdr:from>
    <xdr:to>
      <xdr:col>41</xdr:col>
      <xdr:colOff>50800</xdr:colOff>
      <xdr:row>95</xdr:row>
      <xdr:rowOff>90345</xdr:rowOff>
    </xdr:to>
    <xdr:cxnSp macro="">
      <xdr:nvCxnSpPr>
        <xdr:cNvPr id="477" name="直線コネクタ 476"/>
        <xdr:cNvCxnSpPr/>
      </xdr:nvCxnSpPr>
      <xdr:spPr>
        <a:xfrm>
          <a:off x="6972300" y="16348560"/>
          <a:ext cx="8890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123121</xdr:rowOff>
    </xdr:from>
    <xdr:to>
      <xdr:col>41</xdr:col>
      <xdr:colOff>101600</xdr:colOff>
      <xdr:row>95</xdr:row>
      <xdr:rowOff>53271</xdr:rowOff>
    </xdr:to>
    <xdr:sp macro="" textlink="">
      <xdr:nvSpPr>
        <xdr:cNvPr id="478" name="フローチャート: 判断 477"/>
        <xdr:cNvSpPr/>
      </xdr:nvSpPr>
      <xdr:spPr>
        <a:xfrm>
          <a:off x="7810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69798</xdr:rowOff>
    </xdr:from>
    <xdr:ext cx="534377" cy="259045"/>
    <xdr:sp macro="" textlink="">
      <xdr:nvSpPr>
        <xdr:cNvPr id="479" name="テキスト ボックス 478"/>
        <xdr:cNvSpPr txBox="1"/>
      </xdr:nvSpPr>
      <xdr:spPr>
        <a:xfrm>
          <a:off x="7594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170304</xdr:rowOff>
    </xdr:from>
    <xdr:to>
      <xdr:col>36</xdr:col>
      <xdr:colOff>165100</xdr:colOff>
      <xdr:row>95</xdr:row>
      <xdr:rowOff>100454</xdr:rowOff>
    </xdr:to>
    <xdr:sp macro="" textlink="">
      <xdr:nvSpPr>
        <xdr:cNvPr id="480" name="フローチャート: 判断 479"/>
        <xdr:cNvSpPr/>
      </xdr:nvSpPr>
      <xdr:spPr>
        <a:xfrm>
          <a:off x="6921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116981</xdr:rowOff>
    </xdr:from>
    <xdr:ext cx="534377" cy="259045"/>
    <xdr:sp macro="" textlink="">
      <xdr:nvSpPr>
        <xdr:cNvPr id="481" name="テキスト ボックス 480"/>
        <xdr:cNvSpPr txBox="1"/>
      </xdr:nvSpPr>
      <xdr:spPr>
        <a:xfrm>
          <a:off x="6705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17852</xdr:rowOff>
    </xdr:from>
    <xdr:to>
      <xdr:col>55</xdr:col>
      <xdr:colOff>50800</xdr:colOff>
      <xdr:row>93</xdr:row>
      <xdr:rowOff>119452</xdr:rowOff>
    </xdr:to>
    <xdr:sp macro="" textlink="">
      <xdr:nvSpPr>
        <xdr:cNvPr id="487" name="楕円 486"/>
        <xdr:cNvSpPr/>
      </xdr:nvSpPr>
      <xdr:spPr>
        <a:xfrm>
          <a:off x="10426700" y="159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40729</xdr:rowOff>
    </xdr:from>
    <xdr:ext cx="534377" cy="259045"/>
    <xdr:sp macro="" textlink="">
      <xdr:nvSpPr>
        <xdr:cNvPr id="488" name="土木費該当値テキスト"/>
        <xdr:cNvSpPr txBox="1"/>
      </xdr:nvSpPr>
      <xdr:spPr>
        <a:xfrm>
          <a:off x="10528300" y="15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47227</xdr:rowOff>
    </xdr:from>
    <xdr:to>
      <xdr:col>50</xdr:col>
      <xdr:colOff>165100</xdr:colOff>
      <xdr:row>96</xdr:row>
      <xdr:rowOff>148827</xdr:rowOff>
    </xdr:to>
    <xdr:sp macro="" textlink="">
      <xdr:nvSpPr>
        <xdr:cNvPr id="489" name="楕円 488"/>
        <xdr:cNvSpPr/>
      </xdr:nvSpPr>
      <xdr:spPr>
        <a:xfrm>
          <a:off x="9588500" y="165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139954</xdr:rowOff>
    </xdr:from>
    <xdr:ext cx="534377" cy="259045"/>
    <xdr:sp macro="" textlink="">
      <xdr:nvSpPr>
        <xdr:cNvPr id="490" name="テキスト ボックス 489"/>
        <xdr:cNvSpPr txBox="1"/>
      </xdr:nvSpPr>
      <xdr:spPr>
        <a:xfrm>
          <a:off x="9372111" y="165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52347</xdr:rowOff>
    </xdr:from>
    <xdr:to>
      <xdr:col>46</xdr:col>
      <xdr:colOff>38100</xdr:colOff>
      <xdr:row>95</xdr:row>
      <xdr:rowOff>153947</xdr:rowOff>
    </xdr:to>
    <xdr:sp macro="" textlink="">
      <xdr:nvSpPr>
        <xdr:cNvPr id="491" name="楕円 490"/>
        <xdr:cNvSpPr/>
      </xdr:nvSpPr>
      <xdr:spPr>
        <a:xfrm>
          <a:off x="8699500" y="1634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145074</xdr:rowOff>
    </xdr:from>
    <xdr:ext cx="534377" cy="259045"/>
    <xdr:sp macro="" textlink="">
      <xdr:nvSpPr>
        <xdr:cNvPr id="492" name="テキスト ボックス 491"/>
        <xdr:cNvSpPr txBox="1"/>
      </xdr:nvSpPr>
      <xdr:spPr>
        <a:xfrm>
          <a:off x="8483111" y="164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39545</xdr:rowOff>
    </xdr:from>
    <xdr:to>
      <xdr:col>41</xdr:col>
      <xdr:colOff>101600</xdr:colOff>
      <xdr:row>95</xdr:row>
      <xdr:rowOff>141145</xdr:rowOff>
    </xdr:to>
    <xdr:sp macro="" textlink="">
      <xdr:nvSpPr>
        <xdr:cNvPr id="493" name="楕円 492"/>
        <xdr:cNvSpPr/>
      </xdr:nvSpPr>
      <xdr:spPr>
        <a:xfrm>
          <a:off x="7810500" y="163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132272</xdr:rowOff>
    </xdr:from>
    <xdr:ext cx="534377" cy="259045"/>
    <xdr:sp macro="" textlink="">
      <xdr:nvSpPr>
        <xdr:cNvPr id="494" name="テキスト ボックス 493"/>
        <xdr:cNvSpPr txBox="1"/>
      </xdr:nvSpPr>
      <xdr:spPr>
        <a:xfrm>
          <a:off x="7594111" y="1642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10010</xdr:rowOff>
    </xdr:from>
    <xdr:to>
      <xdr:col>36</xdr:col>
      <xdr:colOff>165100</xdr:colOff>
      <xdr:row>95</xdr:row>
      <xdr:rowOff>111610</xdr:rowOff>
    </xdr:to>
    <xdr:sp macro="" textlink="">
      <xdr:nvSpPr>
        <xdr:cNvPr id="495" name="楕円 494"/>
        <xdr:cNvSpPr/>
      </xdr:nvSpPr>
      <xdr:spPr>
        <a:xfrm>
          <a:off x="6921500" y="1629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102737</xdr:rowOff>
    </xdr:from>
    <xdr:ext cx="534377" cy="259045"/>
    <xdr:sp macro="" textlink="">
      <xdr:nvSpPr>
        <xdr:cNvPr id="496" name="テキスト ボックス 495"/>
        <xdr:cNvSpPr txBox="1"/>
      </xdr:nvSpPr>
      <xdr:spPr>
        <a:xfrm>
          <a:off x="6705111" y="1639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57143</xdr:rowOff>
    </xdr:from>
    <xdr:to>
      <xdr:col>85</xdr:col>
      <xdr:colOff>126364</xdr:colOff>
      <xdr:row>38</xdr:row>
      <xdr:rowOff>48130</xdr:rowOff>
    </xdr:to>
    <xdr:cxnSp macro="">
      <xdr:nvCxnSpPr>
        <xdr:cNvPr id="523" name="直線コネクタ 522"/>
        <xdr:cNvCxnSpPr/>
      </xdr:nvCxnSpPr>
      <xdr:spPr>
        <a:xfrm flipV="1">
          <a:off x="16317595" y="5372093"/>
          <a:ext cx="1269" cy="119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51957</xdr:rowOff>
    </xdr:from>
    <xdr:ext cx="469744" cy="259045"/>
    <xdr:sp macro="" textlink="">
      <xdr:nvSpPr>
        <xdr:cNvPr id="524" name="消防費最小値テキスト"/>
        <xdr:cNvSpPr txBox="1"/>
      </xdr:nvSpPr>
      <xdr:spPr>
        <a:xfrm>
          <a:off x="16370300" y="65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48130</xdr:rowOff>
    </xdr:from>
    <xdr:to>
      <xdr:col>86</xdr:col>
      <xdr:colOff>25400</xdr:colOff>
      <xdr:row>38</xdr:row>
      <xdr:rowOff>48130</xdr:rowOff>
    </xdr:to>
    <xdr:cxnSp macro="">
      <xdr:nvCxnSpPr>
        <xdr:cNvPr id="525" name="直線コネクタ 524"/>
        <xdr:cNvCxnSpPr/>
      </xdr:nvCxnSpPr>
      <xdr:spPr>
        <a:xfrm>
          <a:off x="16230600" y="65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3820</xdr:rowOff>
    </xdr:from>
    <xdr:ext cx="534377" cy="259045"/>
    <xdr:sp macro="" textlink="">
      <xdr:nvSpPr>
        <xdr:cNvPr id="526" name="消防費最大値テキスト"/>
        <xdr:cNvSpPr txBox="1"/>
      </xdr:nvSpPr>
      <xdr:spPr>
        <a:xfrm>
          <a:off x="16370300" y="51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57143</xdr:rowOff>
    </xdr:from>
    <xdr:to>
      <xdr:col>86</xdr:col>
      <xdr:colOff>25400</xdr:colOff>
      <xdr:row>31</xdr:row>
      <xdr:rowOff>57143</xdr:rowOff>
    </xdr:to>
    <xdr:cxnSp macro="">
      <xdr:nvCxnSpPr>
        <xdr:cNvPr id="527" name="直線コネクタ 526"/>
        <xdr:cNvCxnSpPr/>
      </xdr:nvCxnSpPr>
      <xdr:spPr>
        <a:xfrm>
          <a:off x="16230600" y="537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4499</xdr:rowOff>
    </xdr:from>
    <xdr:to>
      <xdr:col>85</xdr:col>
      <xdr:colOff>127000</xdr:colOff>
      <xdr:row>35</xdr:row>
      <xdr:rowOff>10247</xdr:rowOff>
    </xdr:to>
    <xdr:cxnSp macro="">
      <xdr:nvCxnSpPr>
        <xdr:cNvPr id="528" name="直線コネクタ 527"/>
        <xdr:cNvCxnSpPr/>
      </xdr:nvCxnSpPr>
      <xdr:spPr>
        <a:xfrm>
          <a:off x="15481300" y="6005249"/>
          <a:ext cx="8382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131335</xdr:rowOff>
    </xdr:from>
    <xdr:ext cx="534377" cy="259045"/>
    <xdr:sp macro="" textlink="">
      <xdr:nvSpPr>
        <xdr:cNvPr id="529" name="消防費平均値テキスト"/>
        <xdr:cNvSpPr txBox="1"/>
      </xdr:nvSpPr>
      <xdr:spPr>
        <a:xfrm>
          <a:off x="16370300" y="59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152908</xdr:rowOff>
    </xdr:from>
    <xdr:to>
      <xdr:col>85</xdr:col>
      <xdr:colOff>177800</xdr:colOff>
      <xdr:row>35</xdr:row>
      <xdr:rowOff>83058</xdr:rowOff>
    </xdr:to>
    <xdr:sp macro="" textlink="">
      <xdr:nvSpPr>
        <xdr:cNvPr id="530" name="フローチャート: 判断 529"/>
        <xdr:cNvSpPr/>
      </xdr:nvSpPr>
      <xdr:spPr>
        <a:xfrm>
          <a:off x="162687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4499</xdr:rowOff>
    </xdr:from>
    <xdr:to>
      <xdr:col>81</xdr:col>
      <xdr:colOff>50800</xdr:colOff>
      <xdr:row>35</xdr:row>
      <xdr:rowOff>59102</xdr:rowOff>
    </xdr:to>
    <xdr:cxnSp macro="">
      <xdr:nvCxnSpPr>
        <xdr:cNvPr id="531" name="直線コネクタ 530"/>
        <xdr:cNvCxnSpPr/>
      </xdr:nvCxnSpPr>
      <xdr:spPr>
        <a:xfrm flipV="1">
          <a:off x="14592300" y="6005249"/>
          <a:ext cx="889000" cy="5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2358</xdr:rowOff>
    </xdr:from>
    <xdr:to>
      <xdr:col>81</xdr:col>
      <xdr:colOff>101600</xdr:colOff>
      <xdr:row>35</xdr:row>
      <xdr:rowOff>103958</xdr:rowOff>
    </xdr:to>
    <xdr:sp macro="" textlink="">
      <xdr:nvSpPr>
        <xdr:cNvPr id="532" name="フローチャート: 判断 531"/>
        <xdr:cNvSpPr/>
      </xdr:nvSpPr>
      <xdr:spPr>
        <a:xfrm>
          <a:off x="15430500" y="600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95085</xdr:rowOff>
    </xdr:from>
    <xdr:ext cx="534377" cy="259045"/>
    <xdr:sp macro="" textlink="">
      <xdr:nvSpPr>
        <xdr:cNvPr id="533" name="テキスト ボックス 532"/>
        <xdr:cNvSpPr txBox="1"/>
      </xdr:nvSpPr>
      <xdr:spPr>
        <a:xfrm>
          <a:off x="15214111" y="609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59102</xdr:rowOff>
    </xdr:from>
    <xdr:to>
      <xdr:col>76</xdr:col>
      <xdr:colOff>114300</xdr:colOff>
      <xdr:row>35</xdr:row>
      <xdr:rowOff>81766</xdr:rowOff>
    </xdr:to>
    <xdr:cxnSp macro="">
      <xdr:nvCxnSpPr>
        <xdr:cNvPr id="534" name="直線コネクタ 533"/>
        <xdr:cNvCxnSpPr/>
      </xdr:nvCxnSpPr>
      <xdr:spPr>
        <a:xfrm flipV="1">
          <a:off x="13703300" y="6059852"/>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170478</xdr:rowOff>
    </xdr:from>
    <xdr:to>
      <xdr:col>76</xdr:col>
      <xdr:colOff>165100</xdr:colOff>
      <xdr:row>35</xdr:row>
      <xdr:rowOff>100628</xdr:rowOff>
    </xdr:to>
    <xdr:sp macro="" textlink="">
      <xdr:nvSpPr>
        <xdr:cNvPr id="535" name="フローチャート: 判断 534"/>
        <xdr:cNvSpPr/>
      </xdr:nvSpPr>
      <xdr:spPr>
        <a:xfrm>
          <a:off x="14541500" y="59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117155</xdr:rowOff>
    </xdr:from>
    <xdr:ext cx="534377" cy="259045"/>
    <xdr:sp macro="" textlink="">
      <xdr:nvSpPr>
        <xdr:cNvPr id="536" name="テキスト ボックス 535"/>
        <xdr:cNvSpPr txBox="1"/>
      </xdr:nvSpPr>
      <xdr:spPr>
        <a:xfrm>
          <a:off x="14325111" y="57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81766</xdr:rowOff>
    </xdr:from>
    <xdr:to>
      <xdr:col>71</xdr:col>
      <xdr:colOff>177800</xdr:colOff>
      <xdr:row>35</xdr:row>
      <xdr:rowOff>151065</xdr:rowOff>
    </xdr:to>
    <xdr:cxnSp macro="">
      <xdr:nvCxnSpPr>
        <xdr:cNvPr id="537" name="直線コネクタ 536"/>
        <xdr:cNvCxnSpPr/>
      </xdr:nvCxnSpPr>
      <xdr:spPr>
        <a:xfrm flipV="1">
          <a:off x="12814300" y="6082516"/>
          <a:ext cx="889000" cy="6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53630</xdr:rowOff>
    </xdr:from>
    <xdr:to>
      <xdr:col>72</xdr:col>
      <xdr:colOff>38100</xdr:colOff>
      <xdr:row>35</xdr:row>
      <xdr:rowOff>155230</xdr:rowOff>
    </xdr:to>
    <xdr:sp macro="" textlink="">
      <xdr:nvSpPr>
        <xdr:cNvPr id="538" name="フローチャート: 判断 537"/>
        <xdr:cNvSpPr/>
      </xdr:nvSpPr>
      <xdr:spPr>
        <a:xfrm>
          <a:off x="13652500" y="60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146357</xdr:rowOff>
    </xdr:from>
    <xdr:ext cx="534377" cy="259045"/>
    <xdr:sp macro="" textlink="">
      <xdr:nvSpPr>
        <xdr:cNvPr id="539" name="テキスト ボックス 538"/>
        <xdr:cNvSpPr txBox="1"/>
      </xdr:nvSpPr>
      <xdr:spPr>
        <a:xfrm>
          <a:off x="13436111" y="614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41482</xdr:rowOff>
    </xdr:from>
    <xdr:to>
      <xdr:col>67</xdr:col>
      <xdr:colOff>101600</xdr:colOff>
      <xdr:row>35</xdr:row>
      <xdr:rowOff>143082</xdr:rowOff>
    </xdr:to>
    <xdr:sp macro="" textlink="">
      <xdr:nvSpPr>
        <xdr:cNvPr id="540" name="フローチャート: 判断 539"/>
        <xdr:cNvSpPr/>
      </xdr:nvSpPr>
      <xdr:spPr>
        <a:xfrm>
          <a:off x="12763500" y="60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159609</xdr:rowOff>
    </xdr:from>
    <xdr:ext cx="534377" cy="259045"/>
    <xdr:sp macro="" textlink="">
      <xdr:nvSpPr>
        <xdr:cNvPr id="541" name="テキスト ボックス 540"/>
        <xdr:cNvSpPr txBox="1"/>
      </xdr:nvSpPr>
      <xdr:spPr>
        <a:xfrm>
          <a:off x="12547111" y="58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130897</xdr:rowOff>
    </xdr:from>
    <xdr:to>
      <xdr:col>85</xdr:col>
      <xdr:colOff>177800</xdr:colOff>
      <xdr:row>35</xdr:row>
      <xdr:rowOff>61047</xdr:rowOff>
    </xdr:to>
    <xdr:sp macro="" textlink="">
      <xdr:nvSpPr>
        <xdr:cNvPr id="547" name="楕円 546"/>
        <xdr:cNvSpPr/>
      </xdr:nvSpPr>
      <xdr:spPr>
        <a:xfrm>
          <a:off x="16268700" y="59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153774</xdr:rowOff>
    </xdr:from>
    <xdr:ext cx="534377" cy="259045"/>
    <xdr:sp macro="" textlink="">
      <xdr:nvSpPr>
        <xdr:cNvPr id="548" name="消防費該当値テキスト"/>
        <xdr:cNvSpPr txBox="1"/>
      </xdr:nvSpPr>
      <xdr:spPr>
        <a:xfrm>
          <a:off x="16370300" y="581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125149</xdr:rowOff>
    </xdr:from>
    <xdr:to>
      <xdr:col>81</xdr:col>
      <xdr:colOff>101600</xdr:colOff>
      <xdr:row>35</xdr:row>
      <xdr:rowOff>55299</xdr:rowOff>
    </xdr:to>
    <xdr:sp macro="" textlink="">
      <xdr:nvSpPr>
        <xdr:cNvPr id="549" name="楕円 548"/>
        <xdr:cNvSpPr/>
      </xdr:nvSpPr>
      <xdr:spPr>
        <a:xfrm>
          <a:off x="15430500" y="59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71826</xdr:rowOff>
    </xdr:from>
    <xdr:ext cx="534377" cy="259045"/>
    <xdr:sp macro="" textlink="">
      <xdr:nvSpPr>
        <xdr:cNvPr id="550" name="テキスト ボックス 549"/>
        <xdr:cNvSpPr txBox="1"/>
      </xdr:nvSpPr>
      <xdr:spPr>
        <a:xfrm>
          <a:off x="15214111" y="57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8302</xdr:rowOff>
    </xdr:from>
    <xdr:to>
      <xdr:col>76</xdr:col>
      <xdr:colOff>165100</xdr:colOff>
      <xdr:row>35</xdr:row>
      <xdr:rowOff>109902</xdr:rowOff>
    </xdr:to>
    <xdr:sp macro="" textlink="">
      <xdr:nvSpPr>
        <xdr:cNvPr id="551" name="楕円 550"/>
        <xdr:cNvSpPr/>
      </xdr:nvSpPr>
      <xdr:spPr>
        <a:xfrm>
          <a:off x="14541500" y="60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101029</xdr:rowOff>
    </xdr:from>
    <xdr:ext cx="534377" cy="259045"/>
    <xdr:sp macro="" textlink="">
      <xdr:nvSpPr>
        <xdr:cNvPr id="552" name="テキスト ボックス 551"/>
        <xdr:cNvSpPr txBox="1"/>
      </xdr:nvSpPr>
      <xdr:spPr>
        <a:xfrm>
          <a:off x="14325111" y="610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30966</xdr:rowOff>
    </xdr:from>
    <xdr:to>
      <xdr:col>72</xdr:col>
      <xdr:colOff>38100</xdr:colOff>
      <xdr:row>35</xdr:row>
      <xdr:rowOff>132566</xdr:rowOff>
    </xdr:to>
    <xdr:sp macro="" textlink="">
      <xdr:nvSpPr>
        <xdr:cNvPr id="553" name="楕円 552"/>
        <xdr:cNvSpPr/>
      </xdr:nvSpPr>
      <xdr:spPr>
        <a:xfrm>
          <a:off x="13652500" y="603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149093</xdr:rowOff>
    </xdr:from>
    <xdr:ext cx="534377" cy="259045"/>
    <xdr:sp macro="" textlink="">
      <xdr:nvSpPr>
        <xdr:cNvPr id="554" name="テキスト ボックス 553"/>
        <xdr:cNvSpPr txBox="1"/>
      </xdr:nvSpPr>
      <xdr:spPr>
        <a:xfrm>
          <a:off x="13436111" y="580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100265</xdr:rowOff>
    </xdr:from>
    <xdr:to>
      <xdr:col>67</xdr:col>
      <xdr:colOff>101600</xdr:colOff>
      <xdr:row>36</xdr:row>
      <xdr:rowOff>30415</xdr:rowOff>
    </xdr:to>
    <xdr:sp macro="" textlink="">
      <xdr:nvSpPr>
        <xdr:cNvPr id="555" name="楕円 554"/>
        <xdr:cNvSpPr/>
      </xdr:nvSpPr>
      <xdr:spPr>
        <a:xfrm>
          <a:off x="12763500" y="61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21542</xdr:rowOff>
    </xdr:from>
    <xdr:ext cx="534377" cy="259045"/>
    <xdr:sp macro="" textlink="">
      <xdr:nvSpPr>
        <xdr:cNvPr id="556" name="テキスト ボックス 555"/>
        <xdr:cNvSpPr txBox="1"/>
      </xdr:nvSpPr>
      <xdr:spPr>
        <a:xfrm>
          <a:off x="12547111" y="61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101034</xdr:rowOff>
    </xdr:from>
    <xdr:to>
      <xdr:col>85</xdr:col>
      <xdr:colOff>126364</xdr:colOff>
      <xdr:row>59</xdr:row>
      <xdr:rowOff>87122</xdr:rowOff>
    </xdr:to>
    <xdr:cxnSp macro="">
      <xdr:nvCxnSpPr>
        <xdr:cNvPr id="583" name="直線コネクタ 582"/>
        <xdr:cNvCxnSpPr/>
      </xdr:nvCxnSpPr>
      <xdr:spPr>
        <a:xfrm flipV="1">
          <a:off x="16317595" y="8673534"/>
          <a:ext cx="1269" cy="152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90949</xdr:rowOff>
    </xdr:from>
    <xdr:ext cx="534377" cy="259045"/>
    <xdr:sp macro="" textlink="">
      <xdr:nvSpPr>
        <xdr:cNvPr id="584" name="教育費最小値テキスト"/>
        <xdr:cNvSpPr txBox="1"/>
      </xdr:nvSpPr>
      <xdr:spPr>
        <a:xfrm>
          <a:off x="16370300" y="102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87122</xdr:rowOff>
    </xdr:from>
    <xdr:to>
      <xdr:col>86</xdr:col>
      <xdr:colOff>25400</xdr:colOff>
      <xdr:row>59</xdr:row>
      <xdr:rowOff>87122</xdr:rowOff>
    </xdr:to>
    <xdr:cxnSp macro="">
      <xdr:nvCxnSpPr>
        <xdr:cNvPr id="585" name="直線コネクタ 584"/>
        <xdr:cNvCxnSpPr/>
      </xdr:nvCxnSpPr>
      <xdr:spPr>
        <a:xfrm>
          <a:off x="16230600" y="1020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47711</xdr:rowOff>
    </xdr:from>
    <xdr:ext cx="534377" cy="259045"/>
    <xdr:sp macro="" textlink="">
      <xdr:nvSpPr>
        <xdr:cNvPr id="586" name="教育費最大値テキスト"/>
        <xdr:cNvSpPr txBox="1"/>
      </xdr:nvSpPr>
      <xdr:spPr>
        <a:xfrm>
          <a:off x="16370300" y="84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101034</xdr:rowOff>
    </xdr:from>
    <xdr:to>
      <xdr:col>86</xdr:col>
      <xdr:colOff>25400</xdr:colOff>
      <xdr:row>50</xdr:row>
      <xdr:rowOff>101034</xdr:rowOff>
    </xdr:to>
    <xdr:cxnSp macro="">
      <xdr:nvCxnSpPr>
        <xdr:cNvPr id="587" name="直線コネクタ 586"/>
        <xdr:cNvCxnSpPr/>
      </xdr:nvCxnSpPr>
      <xdr:spPr>
        <a:xfrm>
          <a:off x="16230600" y="867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125168</xdr:rowOff>
    </xdr:from>
    <xdr:to>
      <xdr:col>85</xdr:col>
      <xdr:colOff>127000</xdr:colOff>
      <xdr:row>57</xdr:row>
      <xdr:rowOff>138329</xdr:rowOff>
    </xdr:to>
    <xdr:cxnSp macro="">
      <xdr:nvCxnSpPr>
        <xdr:cNvPr id="588" name="直線コネクタ 587"/>
        <xdr:cNvCxnSpPr/>
      </xdr:nvCxnSpPr>
      <xdr:spPr>
        <a:xfrm>
          <a:off x="15481300" y="9726368"/>
          <a:ext cx="838200" cy="18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158673</xdr:rowOff>
    </xdr:from>
    <xdr:ext cx="534377" cy="259045"/>
    <xdr:sp macro="" textlink="">
      <xdr:nvSpPr>
        <xdr:cNvPr id="589" name="教育費平均値テキスト"/>
        <xdr:cNvSpPr txBox="1"/>
      </xdr:nvSpPr>
      <xdr:spPr>
        <a:xfrm>
          <a:off x="16370300" y="941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135796</xdr:rowOff>
    </xdr:from>
    <xdr:to>
      <xdr:col>85</xdr:col>
      <xdr:colOff>177800</xdr:colOff>
      <xdr:row>56</xdr:row>
      <xdr:rowOff>65946</xdr:rowOff>
    </xdr:to>
    <xdr:sp macro="" textlink="">
      <xdr:nvSpPr>
        <xdr:cNvPr id="590" name="フローチャート: 判断 589"/>
        <xdr:cNvSpPr/>
      </xdr:nvSpPr>
      <xdr:spPr>
        <a:xfrm>
          <a:off x="16268700" y="956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125168</xdr:rowOff>
    </xdr:from>
    <xdr:to>
      <xdr:col>81</xdr:col>
      <xdr:colOff>50800</xdr:colOff>
      <xdr:row>59</xdr:row>
      <xdr:rowOff>65699</xdr:rowOff>
    </xdr:to>
    <xdr:cxnSp macro="">
      <xdr:nvCxnSpPr>
        <xdr:cNvPr id="591" name="直線コネクタ 590"/>
        <xdr:cNvCxnSpPr/>
      </xdr:nvCxnSpPr>
      <xdr:spPr>
        <a:xfrm flipV="1">
          <a:off x="14592300" y="9726368"/>
          <a:ext cx="889000" cy="45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72179</xdr:rowOff>
    </xdr:from>
    <xdr:to>
      <xdr:col>81</xdr:col>
      <xdr:colOff>101600</xdr:colOff>
      <xdr:row>57</xdr:row>
      <xdr:rowOff>2329</xdr:rowOff>
    </xdr:to>
    <xdr:sp macro="" textlink="">
      <xdr:nvSpPr>
        <xdr:cNvPr id="592" name="フローチャート: 判断 591"/>
        <xdr:cNvSpPr/>
      </xdr:nvSpPr>
      <xdr:spPr>
        <a:xfrm>
          <a:off x="15430500" y="96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18856</xdr:rowOff>
    </xdr:from>
    <xdr:ext cx="534377" cy="259045"/>
    <xdr:sp macro="" textlink="">
      <xdr:nvSpPr>
        <xdr:cNvPr id="593" name="テキスト ボックス 592"/>
        <xdr:cNvSpPr txBox="1"/>
      </xdr:nvSpPr>
      <xdr:spPr>
        <a:xfrm>
          <a:off x="15214111" y="94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65699</xdr:rowOff>
    </xdr:from>
    <xdr:to>
      <xdr:col>76</xdr:col>
      <xdr:colOff>114300</xdr:colOff>
      <xdr:row>59</xdr:row>
      <xdr:rowOff>103026</xdr:rowOff>
    </xdr:to>
    <xdr:cxnSp macro="">
      <xdr:nvCxnSpPr>
        <xdr:cNvPr id="594" name="直線コネクタ 593"/>
        <xdr:cNvCxnSpPr/>
      </xdr:nvCxnSpPr>
      <xdr:spPr>
        <a:xfrm flipV="1">
          <a:off x="13703300" y="10181249"/>
          <a:ext cx="889000" cy="3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52585</xdr:rowOff>
    </xdr:from>
    <xdr:to>
      <xdr:col>76</xdr:col>
      <xdr:colOff>165100</xdr:colOff>
      <xdr:row>57</xdr:row>
      <xdr:rowOff>154185</xdr:rowOff>
    </xdr:to>
    <xdr:sp macro="" textlink="">
      <xdr:nvSpPr>
        <xdr:cNvPr id="595" name="フローチャート: 判断 594"/>
        <xdr:cNvSpPr/>
      </xdr:nvSpPr>
      <xdr:spPr>
        <a:xfrm>
          <a:off x="14541500" y="98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170712</xdr:rowOff>
    </xdr:from>
    <xdr:ext cx="534377" cy="259045"/>
    <xdr:sp macro="" textlink="">
      <xdr:nvSpPr>
        <xdr:cNvPr id="596" name="テキスト ボックス 595"/>
        <xdr:cNvSpPr txBox="1"/>
      </xdr:nvSpPr>
      <xdr:spPr>
        <a:xfrm>
          <a:off x="14325111" y="96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22592</xdr:rowOff>
    </xdr:from>
    <xdr:to>
      <xdr:col>71</xdr:col>
      <xdr:colOff>177800</xdr:colOff>
      <xdr:row>59</xdr:row>
      <xdr:rowOff>103026</xdr:rowOff>
    </xdr:to>
    <xdr:cxnSp macro="">
      <xdr:nvCxnSpPr>
        <xdr:cNvPr id="597" name="直線コネクタ 596"/>
        <xdr:cNvCxnSpPr/>
      </xdr:nvCxnSpPr>
      <xdr:spPr>
        <a:xfrm>
          <a:off x="12814300" y="9280892"/>
          <a:ext cx="889000" cy="93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48242</xdr:rowOff>
    </xdr:from>
    <xdr:to>
      <xdr:col>72</xdr:col>
      <xdr:colOff>38100</xdr:colOff>
      <xdr:row>57</xdr:row>
      <xdr:rowOff>149842</xdr:rowOff>
    </xdr:to>
    <xdr:sp macro="" textlink="">
      <xdr:nvSpPr>
        <xdr:cNvPr id="598" name="フローチャート: 判断 597"/>
        <xdr:cNvSpPr/>
      </xdr:nvSpPr>
      <xdr:spPr>
        <a:xfrm>
          <a:off x="13652500" y="982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166369</xdr:rowOff>
    </xdr:from>
    <xdr:ext cx="534377" cy="259045"/>
    <xdr:sp macro="" textlink="">
      <xdr:nvSpPr>
        <xdr:cNvPr id="599" name="テキスト ボックス 598"/>
        <xdr:cNvSpPr txBox="1"/>
      </xdr:nvSpPr>
      <xdr:spPr>
        <a:xfrm>
          <a:off x="13436111" y="959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165644</xdr:rowOff>
    </xdr:from>
    <xdr:to>
      <xdr:col>67</xdr:col>
      <xdr:colOff>101600</xdr:colOff>
      <xdr:row>57</xdr:row>
      <xdr:rowOff>95794</xdr:rowOff>
    </xdr:to>
    <xdr:sp macro="" textlink="">
      <xdr:nvSpPr>
        <xdr:cNvPr id="600" name="フローチャート: 判断 599"/>
        <xdr:cNvSpPr/>
      </xdr:nvSpPr>
      <xdr:spPr>
        <a:xfrm>
          <a:off x="12763500" y="97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86921</xdr:rowOff>
    </xdr:from>
    <xdr:ext cx="534377" cy="259045"/>
    <xdr:sp macro="" textlink="">
      <xdr:nvSpPr>
        <xdr:cNvPr id="601" name="テキスト ボックス 600"/>
        <xdr:cNvSpPr txBox="1"/>
      </xdr:nvSpPr>
      <xdr:spPr>
        <a:xfrm>
          <a:off x="12547111" y="985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87529</xdr:rowOff>
    </xdr:from>
    <xdr:to>
      <xdr:col>85</xdr:col>
      <xdr:colOff>177800</xdr:colOff>
      <xdr:row>58</xdr:row>
      <xdr:rowOff>17679</xdr:rowOff>
    </xdr:to>
    <xdr:sp macro="" textlink="">
      <xdr:nvSpPr>
        <xdr:cNvPr id="607" name="楕円 606"/>
        <xdr:cNvSpPr/>
      </xdr:nvSpPr>
      <xdr:spPr>
        <a:xfrm>
          <a:off x="16268700" y="98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65956</xdr:rowOff>
    </xdr:from>
    <xdr:ext cx="534377" cy="259045"/>
    <xdr:sp macro="" textlink="">
      <xdr:nvSpPr>
        <xdr:cNvPr id="608" name="教育費該当値テキスト"/>
        <xdr:cNvSpPr txBox="1"/>
      </xdr:nvSpPr>
      <xdr:spPr>
        <a:xfrm>
          <a:off x="16370300" y="98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74368</xdr:rowOff>
    </xdr:from>
    <xdr:to>
      <xdr:col>81</xdr:col>
      <xdr:colOff>101600</xdr:colOff>
      <xdr:row>57</xdr:row>
      <xdr:rowOff>4518</xdr:rowOff>
    </xdr:to>
    <xdr:sp macro="" textlink="">
      <xdr:nvSpPr>
        <xdr:cNvPr id="609" name="楕円 608"/>
        <xdr:cNvSpPr/>
      </xdr:nvSpPr>
      <xdr:spPr>
        <a:xfrm>
          <a:off x="15430500" y="967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167095</xdr:rowOff>
    </xdr:from>
    <xdr:ext cx="534377" cy="259045"/>
    <xdr:sp macro="" textlink="">
      <xdr:nvSpPr>
        <xdr:cNvPr id="610" name="テキスト ボックス 609"/>
        <xdr:cNvSpPr txBox="1"/>
      </xdr:nvSpPr>
      <xdr:spPr>
        <a:xfrm>
          <a:off x="15214111" y="976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14899</xdr:rowOff>
    </xdr:from>
    <xdr:to>
      <xdr:col>76</xdr:col>
      <xdr:colOff>165100</xdr:colOff>
      <xdr:row>59</xdr:row>
      <xdr:rowOff>116499</xdr:rowOff>
    </xdr:to>
    <xdr:sp macro="" textlink="">
      <xdr:nvSpPr>
        <xdr:cNvPr id="611" name="楕円 610"/>
        <xdr:cNvSpPr/>
      </xdr:nvSpPr>
      <xdr:spPr>
        <a:xfrm>
          <a:off x="14541500" y="1013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107626</xdr:rowOff>
    </xdr:from>
    <xdr:ext cx="534377" cy="259045"/>
    <xdr:sp macro="" textlink="">
      <xdr:nvSpPr>
        <xdr:cNvPr id="612" name="テキスト ボックス 611"/>
        <xdr:cNvSpPr txBox="1"/>
      </xdr:nvSpPr>
      <xdr:spPr>
        <a:xfrm>
          <a:off x="14325111" y="1022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52226</xdr:rowOff>
    </xdr:from>
    <xdr:to>
      <xdr:col>72</xdr:col>
      <xdr:colOff>38100</xdr:colOff>
      <xdr:row>59</xdr:row>
      <xdr:rowOff>153826</xdr:rowOff>
    </xdr:to>
    <xdr:sp macro="" textlink="">
      <xdr:nvSpPr>
        <xdr:cNvPr id="613" name="楕円 612"/>
        <xdr:cNvSpPr/>
      </xdr:nvSpPr>
      <xdr:spPr>
        <a:xfrm>
          <a:off x="13652500" y="1016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144953</xdr:rowOff>
    </xdr:from>
    <xdr:ext cx="534377" cy="259045"/>
    <xdr:sp macro="" textlink="">
      <xdr:nvSpPr>
        <xdr:cNvPr id="614" name="テキスト ボックス 613"/>
        <xdr:cNvSpPr txBox="1"/>
      </xdr:nvSpPr>
      <xdr:spPr>
        <a:xfrm>
          <a:off x="13436111" y="102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143242</xdr:rowOff>
    </xdr:from>
    <xdr:to>
      <xdr:col>67</xdr:col>
      <xdr:colOff>101600</xdr:colOff>
      <xdr:row>54</xdr:row>
      <xdr:rowOff>73392</xdr:rowOff>
    </xdr:to>
    <xdr:sp macro="" textlink="">
      <xdr:nvSpPr>
        <xdr:cNvPr id="615" name="楕円 614"/>
        <xdr:cNvSpPr/>
      </xdr:nvSpPr>
      <xdr:spPr>
        <a:xfrm>
          <a:off x="12763500" y="92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89919</xdr:rowOff>
    </xdr:from>
    <xdr:ext cx="534377" cy="259045"/>
    <xdr:sp macro="" textlink="">
      <xdr:nvSpPr>
        <xdr:cNvPr id="616" name="テキスト ボックス 615"/>
        <xdr:cNvSpPr txBox="1"/>
      </xdr:nvSpPr>
      <xdr:spPr>
        <a:xfrm>
          <a:off x="12547111" y="90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145453</xdr:rowOff>
    </xdr:from>
    <xdr:to>
      <xdr:col>85</xdr:col>
      <xdr:colOff>126364</xdr:colOff>
      <xdr:row>79</xdr:row>
      <xdr:rowOff>44450</xdr:rowOff>
    </xdr:to>
    <xdr:cxnSp macro="">
      <xdr:nvCxnSpPr>
        <xdr:cNvPr id="640" name="直線コネクタ 639"/>
        <xdr:cNvCxnSpPr/>
      </xdr:nvCxnSpPr>
      <xdr:spPr>
        <a:xfrm flipV="1">
          <a:off x="16317595" y="11975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92130</xdr:rowOff>
    </xdr:from>
    <xdr:ext cx="534377" cy="259045"/>
    <xdr:sp macro="" textlink="">
      <xdr:nvSpPr>
        <xdr:cNvPr id="643" name="災害復旧費最大値テキスト"/>
        <xdr:cNvSpPr txBox="1"/>
      </xdr:nvSpPr>
      <xdr:spPr>
        <a:xfrm>
          <a:off x="16370300" y="117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145453</xdr:rowOff>
    </xdr:from>
    <xdr:to>
      <xdr:col>86</xdr:col>
      <xdr:colOff>25400</xdr:colOff>
      <xdr:row>69</xdr:row>
      <xdr:rowOff>145453</xdr:rowOff>
    </xdr:to>
    <xdr:cxnSp macro="">
      <xdr:nvCxnSpPr>
        <xdr:cNvPr id="644" name="直線コネクタ 643"/>
        <xdr:cNvCxnSpPr/>
      </xdr:nvCxnSpPr>
      <xdr:spPr>
        <a:xfrm>
          <a:off x="16230600" y="1197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122593</xdr:rowOff>
    </xdr:from>
    <xdr:to>
      <xdr:col>85</xdr:col>
      <xdr:colOff>127000</xdr:colOff>
      <xdr:row>78</xdr:row>
      <xdr:rowOff>138100</xdr:rowOff>
    </xdr:to>
    <xdr:cxnSp macro="">
      <xdr:nvCxnSpPr>
        <xdr:cNvPr id="645" name="直線コネクタ 644"/>
        <xdr:cNvCxnSpPr/>
      </xdr:nvCxnSpPr>
      <xdr:spPr>
        <a:xfrm>
          <a:off x="15481300" y="13495693"/>
          <a:ext cx="8382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23232</xdr:rowOff>
    </xdr:from>
    <xdr:ext cx="469744" cy="259045"/>
    <xdr:sp macro="" textlink="">
      <xdr:nvSpPr>
        <xdr:cNvPr id="646" name="災害復旧費平均値テキスト"/>
        <xdr:cNvSpPr txBox="1"/>
      </xdr:nvSpPr>
      <xdr:spPr>
        <a:xfrm>
          <a:off x="16370300" y="1322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xdr:rowOff>
    </xdr:from>
    <xdr:to>
      <xdr:col>85</xdr:col>
      <xdr:colOff>177800</xdr:colOff>
      <xdr:row>78</xdr:row>
      <xdr:rowOff>101955</xdr:rowOff>
    </xdr:to>
    <xdr:sp macro="" textlink="">
      <xdr:nvSpPr>
        <xdr:cNvPr id="647" name="フローチャート: 判断 646"/>
        <xdr:cNvSpPr/>
      </xdr:nvSpPr>
      <xdr:spPr>
        <a:xfrm>
          <a:off x="16268700" y="133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68338</xdr:rowOff>
    </xdr:from>
    <xdr:to>
      <xdr:col>81</xdr:col>
      <xdr:colOff>50800</xdr:colOff>
      <xdr:row>78</xdr:row>
      <xdr:rowOff>122593</xdr:rowOff>
    </xdr:to>
    <xdr:cxnSp macro="">
      <xdr:nvCxnSpPr>
        <xdr:cNvPr id="648" name="直線コネクタ 647"/>
        <xdr:cNvCxnSpPr/>
      </xdr:nvCxnSpPr>
      <xdr:spPr>
        <a:xfrm>
          <a:off x="14592300" y="13441438"/>
          <a:ext cx="889000" cy="5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19749</xdr:rowOff>
    </xdr:from>
    <xdr:to>
      <xdr:col>81</xdr:col>
      <xdr:colOff>101600</xdr:colOff>
      <xdr:row>78</xdr:row>
      <xdr:rowOff>121349</xdr:rowOff>
    </xdr:to>
    <xdr:sp macro="" textlink="">
      <xdr:nvSpPr>
        <xdr:cNvPr id="649" name="フローチャート: 判断 648"/>
        <xdr:cNvSpPr/>
      </xdr:nvSpPr>
      <xdr:spPr>
        <a:xfrm>
          <a:off x="15430500" y="1339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137876</xdr:rowOff>
    </xdr:from>
    <xdr:ext cx="469744" cy="259045"/>
    <xdr:sp macro="" textlink="">
      <xdr:nvSpPr>
        <xdr:cNvPr id="650" name="テキスト ボックス 649"/>
        <xdr:cNvSpPr txBox="1"/>
      </xdr:nvSpPr>
      <xdr:spPr>
        <a:xfrm>
          <a:off x="15246428" y="131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68338</xdr:rowOff>
    </xdr:from>
    <xdr:to>
      <xdr:col>76</xdr:col>
      <xdr:colOff>114300</xdr:colOff>
      <xdr:row>79</xdr:row>
      <xdr:rowOff>18695</xdr:rowOff>
    </xdr:to>
    <xdr:cxnSp macro="">
      <xdr:nvCxnSpPr>
        <xdr:cNvPr id="651" name="直線コネクタ 650"/>
        <xdr:cNvCxnSpPr/>
      </xdr:nvCxnSpPr>
      <xdr:spPr>
        <a:xfrm flipV="1">
          <a:off x="13703300" y="13441438"/>
          <a:ext cx="889000" cy="12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80023</xdr:rowOff>
    </xdr:from>
    <xdr:to>
      <xdr:col>76</xdr:col>
      <xdr:colOff>165100</xdr:colOff>
      <xdr:row>79</xdr:row>
      <xdr:rowOff>10173</xdr:rowOff>
    </xdr:to>
    <xdr:sp macro="" textlink="">
      <xdr:nvSpPr>
        <xdr:cNvPr id="652" name="フローチャート: 判断 651"/>
        <xdr:cNvSpPr/>
      </xdr:nvSpPr>
      <xdr:spPr>
        <a:xfrm>
          <a:off x="14541500" y="134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1300</xdr:rowOff>
    </xdr:from>
    <xdr:ext cx="469744" cy="259045"/>
    <xdr:sp macro="" textlink="">
      <xdr:nvSpPr>
        <xdr:cNvPr id="653" name="テキスト ボックス 652"/>
        <xdr:cNvSpPr txBox="1"/>
      </xdr:nvSpPr>
      <xdr:spPr>
        <a:xfrm>
          <a:off x="14357428"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18695</xdr:rowOff>
    </xdr:from>
    <xdr:to>
      <xdr:col>71</xdr:col>
      <xdr:colOff>177800</xdr:colOff>
      <xdr:row>79</xdr:row>
      <xdr:rowOff>22237</xdr:rowOff>
    </xdr:to>
    <xdr:cxnSp macro="">
      <xdr:nvCxnSpPr>
        <xdr:cNvPr id="654" name="直線コネクタ 653"/>
        <xdr:cNvCxnSpPr/>
      </xdr:nvCxnSpPr>
      <xdr:spPr>
        <a:xfrm flipV="1">
          <a:off x="12814300" y="13563245"/>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95414</xdr:rowOff>
    </xdr:from>
    <xdr:to>
      <xdr:col>72</xdr:col>
      <xdr:colOff>38100</xdr:colOff>
      <xdr:row>79</xdr:row>
      <xdr:rowOff>25564</xdr:rowOff>
    </xdr:to>
    <xdr:sp macro="" textlink="">
      <xdr:nvSpPr>
        <xdr:cNvPr id="655" name="フローチャート: 判断 654"/>
        <xdr:cNvSpPr/>
      </xdr:nvSpPr>
      <xdr:spPr>
        <a:xfrm>
          <a:off x="13652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42091</xdr:rowOff>
    </xdr:from>
    <xdr:ext cx="469744" cy="259045"/>
    <xdr:sp macro="" textlink="">
      <xdr:nvSpPr>
        <xdr:cNvPr id="656" name="テキスト ボックス 655"/>
        <xdr:cNvSpPr txBox="1"/>
      </xdr:nvSpPr>
      <xdr:spPr>
        <a:xfrm>
          <a:off x="13468428" y="132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64058</xdr:rowOff>
    </xdr:from>
    <xdr:to>
      <xdr:col>67</xdr:col>
      <xdr:colOff>101600</xdr:colOff>
      <xdr:row>78</xdr:row>
      <xdr:rowOff>165658</xdr:rowOff>
    </xdr:to>
    <xdr:sp macro="" textlink="">
      <xdr:nvSpPr>
        <xdr:cNvPr id="657" name="フローチャート: 判断 656"/>
        <xdr:cNvSpPr/>
      </xdr:nvSpPr>
      <xdr:spPr>
        <a:xfrm>
          <a:off x="12763500" y="134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10735</xdr:rowOff>
    </xdr:from>
    <xdr:ext cx="469744" cy="259045"/>
    <xdr:sp macro="" textlink="">
      <xdr:nvSpPr>
        <xdr:cNvPr id="658" name="テキスト ボックス 657"/>
        <xdr:cNvSpPr txBox="1"/>
      </xdr:nvSpPr>
      <xdr:spPr>
        <a:xfrm>
          <a:off x="12579428" y="1321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87300</xdr:rowOff>
    </xdr:from>
    <xdr:to>
      <xdr:col>85</xdr:col>
      <xdr:colOff>177800</xdr:colOff>
      <xdr:row>79</xdr:row>
      <xdr:rowOff>17450</xdr:rowOff>
    </xdr:to>
    <xdr:sp macro="" textlink="">
      <xdr:nvSpPr>
        <xdr:cNvPr id="664" name="楕円 663"/>
        <xdr:cNvSpPr/>
      </xdr:nvSpPr>
      <xdr:spPr>
        <a:xfrm>
          <a:off x="16268700" y="134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2227</xdr:rowOff>
    </xdr:from>
    <xdr:ext cx="469744" cy="259045"/>
    <xdr:sp macro="" textlink="">
      <xdr:nvSpPr>
        <xdr:cNvPr id="665" name="災害復旧費該当値テキスト"/>
        <xdr:cNvSpPr txBox="1"/>
      </xdr:nvSpPr>
      <xdr:spPr>
        <a:xfrm>
          <a:off x="16370300" y="133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71793</xdr:rowOff>
    </xdr:from>
    <xdr:to>
      <xdr:col>81</xdr:col>
      <xdr:colOff>101600</xdr:colOff>
      <xdr:row>79</xdr:row>
      <xdr:rowOff>1943</xdr:rowOff>
    </xdr:to>
    <xdr:sp macro="" textlink="">
      <xdr:nvSpPr>
        <xdr:cNvPr id="666" name="楕円 665"/>
        <xdr:cNvSpPr/>
      </xdr:nvSpPr>
      <xdr:spPr>
        <a:xfrm>
          <a:off x="15430500" y="1344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164520</xdr:rowOff>
    </xdr:from>
    <xdr:ext cx="469744" cy="259045"/>
    <xdr:sp macro="" textlink="">
      <xdr:nvSpPr>
        <xdr:cNvPr id="667" name="テキスト ボックス 666"/>
        <xdr:cNvSpPr txBox="1"/>
      </xdr:nvSpPr>
      <xdr:spPr>
        <a:xfrm>
          <a:off x="15246428" y="1353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17538</xdr:rowOff>
    </xdr:from>
    <xdr:to>
      <xdr:col>76</xdr:col>
      <xdr:colOff>165100</xdr:colOff>
      <xdr:row>78</xdr:row>
      <xdr:rowOff>119138</xdr:rowOff>
    </xdr:to>
    <xdr:sp macro="" textlink="">
      <xdr:nvSpPr>
        <xdr:cNvPr id="668" name="楕円 667"/>
        <xdr:cNvSpPr/>
      </xdr:nvSpPr>
      <xdr:spPr>
        <a:xfrm>
          <a:off x="14541500" y="133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135665</xdr:rowOff>
    </xdr:from>
    <xdr:ext cx="469744" cy="259045"/>
    <xdr:sp macro="" textlink="">
      <xdr:nvSpPr>
        <xdr:cNvPr id="669" name="テキスト ボックス 668"/>
        <xdr:cNvSpPr txBox="1"/>
      </xdr:nvSpPr>
      <xdr:spPr>
        <a:xfrm>
          <a:off x="14357428" y="13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139345</xdr:rowOff>
    </xdr:from>
    <xdr:to>
      <xdr:col>72</xdr:col>
      <xdr:colOff>38100</xdr:colOff>
      <xdr:row>79</xdr:row>
      <xdr:rowOff>69495</xdr:rowOff>
    </xdr:to>
    <xdr:sp macro="" textlink="">
      <xdr:nvSpPr>
        <xdr:cNvPr id="670" name="楕円 669"/>
        <xdr:cNvSpPr/>
      </xdr:nvSpPr>
      <xdr:spPr>
        <a:xfrm>
          <a:off x="13652500" y="135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60622</xdr:rowOff>
    </xdr:from>
    <xdr:ext cx="378565" cy="259045"/>
    <xdr:sp macro="" textlink="">
      <xdr:nvSpPr>
        <xdr:cNvPr id="671" name="テキスト ボックス 670"/>
        <xdr:cNvSpPr txBox="1"/>
      </xdr:nvSpPr>
      <xdr:spPr>
        <a:xfrm>
          <a:off x="13514017" y="13605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142887</xdr:rowOff>
    </xdr:from>
    <xdr:to>
      <xdr:col>67</xdr:col>
      <xdr:colOff>101600</xdr:colOff>
      <xdr:row>79</xdr:row>
      <xdr:rowOff>73037</xdr:rowOff>
    </xdr:to>
    <xdr:sp macro="" textlink="">
      <xdr:nvSpPr>
        <xdr:cNvPr id="672" name="楕円 671"/>
        <xdr:cNvSpPr/>
      </xdr:nvSpPr>
      <xdr:spPr>
        <a:xfrm>
          <a:off x="12763500" y="135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64164</xdr:rowOff>
    </xdr:from>
    <xdr:ext cx="378565" cy="259045"/>
    <xdr:sp macro="" textlink="">
      <xdr:nvSpPr>
        <xdr:cNvPr id="673" name="テキスト ボックス 672"/>
        <xdr:cNvSpPr txBox="1"/>
      </xdr:nvSpPr>
      <xdr:spPr>
        <a:xfrm>
          <a:off x="12625017" y="13608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71577</xdr:rowOff>
    </xdr:from>
    <xdr:to>
      <xdr:col>85</xdr:col>
      <xdr:colOff>126364</xdr:colOff>
      <xdr:row>99</xdr:row>
      <xdr:rowOff>33096</xdr:rowOff>
    </xdr:to>
    <xdr:cxnSp macro="">
      <xdr:nvCxnSpPr>
        <xdr:cNvPr id="698" name="直線コネクタ 697"/>
        <xdr:cNvCxnSpPr/>
      </xdr:nvCxnSpPr>
      <xdr:spPr>
        <a:xfrm flipV="1">
          <a:off x="16317595" y="15673527"/>
          <a:ext cx="1269" cy="133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36923</xdr:rowOff>
    </xdr:from>
    <xdr:ext cx="534377" cy="259045"/>
    <xdr:sp macro="" textlink="">
      <xdr:nvSpPr>
        <xdr:cNvPr id="699" name="公債費最小値テキスト"/>
        <xdr:cNvSpPr txBox="1"/>
      </xdr:nvSpPr>
      <xdr:spPr>
        <a:xfrm>
          <a:off x="16370300" y="170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33096</xdr:rowOff>
    </xdr:from>
    <xdr:to>
      <xdr:col>86</xdr:col>
      <xdr:colOff>25400</xdr:colOff>
      <xdr:row>99</xdr:row>
      <xdr:rowOff>33096</xdr:rowOff>
    </xdr:to>
    <xdr:cxnSp macro="">
      <xdr:nvCxnSpPr>
        <xdr:cNvPr id="700" name="直線コネクタ 699"/>
        <xdr:cNvCxnSpPr/>
      </xdr:nvCxnSpPr>
      <xdr:spPr>
        <a:xfrm>
          <a:off x="16230600" y="1700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18254</xdr:rowOff>
    </xdr:from>
    <xdr:ext cx="534377" cy="259045"/>
    <xdr:sp macro="" textlink="">
      <xdr:nvSpPr>
        <xdr:cNvPr id="701" name="公債費最大値テキスト"/>
        <xdr:cNvSpPr txBox="1"/>
      </xdr:nvSpPr>
      <xdr:spPr>
        <a:xfrm>
          <a:off x="16370300" y="154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71577</xdr:rowOff>
    </xdr:from>
    <xdr:to>
      <xdr:col>86</xdr:col>
      <xdr:colOff>25400</xdr:colOff>
      <xdr:row>91</xdr:row>
      <xdr:rowOff>71577</xdr:rowOff>
    </xdr:to>
    <xdr:cxnSp macro="">
      <xdr:nvCxnSpPr>
        <xdr:cNvPr id="702" name="直線コネクタ 701"/>
        <xdr:cNvCxnSpPr/>
      </xdr:nvCxnSpPr>
      <xdr:spPr>
        <a:xfrm>
          <a:off x="16230600" y="15673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158121</xdr:rowOff>
    </xdr:from>
    <xdr:to>
      <xdr:col>85</xdr:col>
      <xdr:colOff>127000</xdr:colOff>
      <xdr:row>94</xdr:row>
      <xdr:rowOff>37134</xdr:rowOff>
    </xdr:to>
    <xdr:cxnSp macro="">
      <xdr:nvCxnSpPr>
        <xdr:cNvPr id="703" name="直線コネクタ 702"/>
        <xdr:cNvCxnSpPr/>
      </xdr:nvCxnSpPr>
      <xdr:spPr>
        <a:xfrm>
          <a:off x="15481300" y="16102971"/>
          <a:ext cx="838200" cy="5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8386</xdr:rowOff>
    </xdr:from>
    <xdr:ext cx="534377" cy="259045"/>
    <xdr:sp macro="" textlink="">
      <xdr:nvSpPr>
        <xdr:cNvPr id="704" name="公債費平均値テキスト"/>
        <xdr:cNvSpPr txBox="1"/>
      </xdr:nvSpPr>
      <xdr:spPr>
        <a:xfrm>
          <a:off x="16370300" y="1646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29959</xdr:rowOff>
    </xdr:from>
    <xdr:to>
      <xdr:col>85</xdr:col>
      <xdr:colOff>177800</xdr:colOff>
      <xdr:row>96</xdr:row>
      <xdr:rowOff>131559</xdr:rowOff>
    </xdr:to>
    <xdr:sp macro="" textlink="">
      <xdr:nvSpPr>
        <xdr:cNvPr id="705" name="フローチャート: 判断 704"/>
        <xdr:cNvSpPr/>
      </xdr:nvSpPr>
      <xdr:spPr>
        <a:xfrm>
          <a:off x="162687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95504</xdr:rowOff>
    </xdr:from>
    <xdr:to>
      <xdr:col>81</xdr:col>
      <xdr:colOff>50800</xdr:colOff>
      <xdr:row>93</xdr:row>
      <xdr:rowOff>158121</xdr:rowOff>
    </xdr:to>
    <xdr:cxnSp macro="">
      <xdr:nvCxnSpPr>
        <xdr:cNvPr id="706" name="直線コネクタ 705"/>
        <xdr:cNvCxnSpPr/>
      </xdr:nvCxnSpPr>
      <xdr:spPr>
        <a:xfrm>
          <a:off x="14592300" y="15868904"/>
          <a:ext cx="889000" cy="23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16472</xdr:rowOff>
    </xdr:from>
    <xdr:to>
      <xdr:col>81</xdr:col>
      <xdr:colOff>101600</xdr:colOff>
      <xdr:row>96</xdr:row>
      <xdr:rowOff>118072</xdr:rowOff>
    </xdr:to>
    <xdr:sp macro="" textlink="">
      <xdr:nvSpPr>
        <xdr:cNvPr id="707" name="フローチャート: 判断 706"/>
        <xdr:cNvSpPr/>
      </xdr:nvSpPr>
      <xdr:spPr>
        <a:xfrm>
          <a:off x="15430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109199</xdr:rowOff>
    </xdr:from>
    <xdr:ext cx="534377" cy="259045"/>
    <xdr:sp macro="" textlink="">
      <xdr:nvSpPr>
        <xdr:cNvPr id="708" name="テキスト ボックス 707"/>
        <xdr:cNvSpPr txBox="1"/>
      </xdr:nvSpPr>
      <xdr:spPr>
        <a:xfrm>
          <a:off x="15214111" y="165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95504</xdr:rowOff>
    </xdr:from>
    <xdr:to>
      <xdr:col>76</xdr:col>
      <xdr:colOff>114300</xdr:colOff>
      <xdr:row>93</xdr:row>
      <xdr:rowOff>72282</xdr:rowOff>
    </xdr:to>
    <xdr:cxnSp macro="">
      <xdr:nvCxnSpPr>
        <xdr:cNvPr id="709" name="直線コネクタ 708"/>
        <xdr:cNvCxnSpPr/>
      </xdr:nvCxnSpPr>
      <xdr:spPr>
        <a:xfrm flipV="1">
          <a:off x="13703300" y="15868904"/>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171138</xdr:rowOff>
    </xdr:from>
    <xdr:to>
      <xdr:col>76</xdr:col>
      <xdr:colOff>165100</xdr:colOff>
      <xdr:row>96</xdr:row>
      <xdr:rowOff>101288</xdr:rowOff>
    </xdr:to>
    <xdr:sp macro="" textlink="">
      <xdr:nvSpPr>
        <xdr:cNvPr id="710" name="フローチャート: 判断 709"/>
        <xdr:cNvSpPr/>
      </xdr:nvSpPr>
      <xdr:spPr>
        <a:xfrm>
          <a:off x="14541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92415</xdr:rowOff>
    </xdr:from>
    <xdr:ext cx="534377" cy="259045"/>
    <xdr:sp macro="" textlink="">
      <xdr:nvSpPr>
        <xdr:cNvPr id="711" name="テキスト ボックス 710"/>
        <xdr:cNvSpPr txBox="1"/>
      </xdr:nvSpPr>
      <xdr:spPr>
        <a:xfrm>
          <a:off x="14325111" y="1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72282</xdr:rowOff>
    </xdr:from>
    <xdr:to>
      <xdr:col>71</xdr:col>
      <xdr:colOff>177800</xdr:colOff>
      <xdr:row>93</xdr:row>
      <xdr:rowOff>111868</xdr:rowOff>
    </xdr:to>
    <xdr:cxnSp macro="">
      <xdr:nvCxnSpPr>
        <xdr:cNvPr id="712" name="直線コネクタ 711"/>
        <xdr:cNvCxnSpPr/>
      </xdr:nvCxnSpPr>
      <xdr:spPr>
        <a:xfrm flipV="1">
          <a:off x="12814300" y="16017132"/>
          <a:ext cx="8890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20796</xdr:rowOff>
    </xdr:from>
    <xdr:to>
      <xdr:col>72</xdr:col>
      <xdr:colOff>38100</xdr:colOff>
      <xdr:row>96</xdr:row>
      <xdr:rowOff>122396</xdr:rowOff>
    </xdr:to>
    <xdr:sp macro="" textlink="">
      <xdr:nvSpPr>
        <xdr:cNvPr id="713" name="フローチャート: 判断 712"/>
        <xdr:cNvSpPr/>
      </xdr:nvSpPr>
      <xdr:spPr>
        <a:xfrm>
          <a:off x="13652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113523</xdr:rowOff>
    </xdr:from>
    <xdr:ext cx="534377" cy="259045"/>
    <xdr:sp macro="" textlink="">
      <xdr:nvSpPr>
        <xdr:cNvPr id="714" name="テキスト ボックス 713"/>
        <xdr:cNvSpPr txBox="1"/>
      </xdr:nvSpPr>
      <xdr:spPr>
        <a:xfrm>
          <a:off x="13436111" y="165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23825</xdr:rowOff>
    </xdr:from>
    <xdr:to>
      <xdr:col>67</xdr:col>
      <xdr:colOff>101600</xdr:colOff>
      <xdr:row>96</xdr:row>
      <xdr:rowOff>125425</xdr:rowOff>
    </xdr:to>
    <xdr:sp macro="" textlink="">
      <xdr:nvSpPr>
        <xdr:cNvPr id="715" name="フローチャート: 判断 714"/>
        <xdr:cNvSpPr/>
      </xdr:nvSpPr>
      <xdr:spPr>
        <a:xfrm>
          <a:off x="12763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116552</xdr:rowOff>
    </xdr:from>
    <xdr:ext cx="534377" cy="259045"/>
    <xdr:sp macro="" textlink="">
      <xdr:nvSpPr>
        <xdr:cNvPr id="716" name="テキスト ボックス 715"/>
        <xdr:cNvSpPr txBox="1"/>
      </xdr:nvSpPr>
      <xdr:spPr>
        <a:xfrm>
          <a:off x="12547111" y="16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157784</xdr:rowOff>
    </xdr:from>
    <xdr:to>
      <xdr:col>85</xdr:col>
      <xdr:colOff>177800</xdr:colOff>
      <xdr:row>94</xdr:row>
      <xdr:rowOff>87934</xdr:rowOff>
    </xdr:to>
    <xdr:sp macro="" textlink="">
      <xdr:nvSpPr>
        <xdr:cNvPr id="722" name="楕円 721"/>
        <xdr:cNvSpPr/>
      </xdr:nvSpPr>
      <xdr:spPr>
        <a:xfrm>
          <a:off x="16268700" y="161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9211</xdr:rowOff>
    </xdr:from>
    <xdr:ext cx="534377" cy="259045"/>
    <xdr:sp macro="" textlink="">
      <xdr:nvSpPr>
        <xdr:cNvPr id="723" name="公債費該当値テキスト"/>
        <xdr:cNvSpPr txBox="1"/>
      </xdr:nvSpPr>
      <xdr:spPr>
        <a:xfrm>
          <a:off x="16370300" y="1595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107321</xdr:rowOff>
    </xdr:from>
    <xdr:to>
      <xdr:col>81</xdr:col>
      <xdr:colOff>101600</xdr:colOff>
      <xdr:row>94</xdr:row>
      <xdr:rowOff>37471</xdr:rowOff>
    </xdr:to>
    <xdr:sp macro="" textlink="">
      <xdr:nvSpPr>
        <xdr:cNvPr id="724" name="楕円 723"/>
        <xdr:cNvSpPr/>
      </xdr:nvSpPr>
      <xdr:spPr>
        <a:xfrm>
          <a:off x="15430500" y="1605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53998</xdr:rowOff>
    </xdr:from>
    <xdr:ext cx="534377" cy="259045"/>
    <xdr:sp macro="" textlink="">
      <xdr:nvSpPr>
        <xdr:cNvPr id="725" name="テキスト ボックス 724"/>
        <xdr:cNvSpPr txBox="1"/>
      </xdr:nvSpPr>
      <xdr:spPr>
        <a:xfrm>
          <a:off x="15214111" y="1582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44704</xdr:rowOff>
    </xdr:from>
    <xdr:to>
      <xdr:col>76</xdr:col>
      <xdr:colOff>165100</xdr:colOff>
      <xdr:row>92</xdr:row>
      <xdr:rowOff>146304</xdr:rowOff>
    </xdr:to>
    <xdr:sp macro="" textlink="">
      <xdr:nvSpPr>
        <xdr:cNvPr id="726" name="楕円 725"/>
        <xdr:cNvSpPr/>
      </xdr:nvSpPr>
      <xdr:spPr>
        <a:xfrm>
          <a:off x="14541500" y="158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162831</xdr:rowOff>
    </xdr:from>
    <xdr:ext cx="534377" cy="259045"/>
    <xdr:sp macro="" textlink="">
      <xdr:nvSpPr>
        <xdr:cNvPr id="727" name="テキスト ボックス 726"/>
        <xdr:cNvSpPr txBox="1"/>
      </xdr:nvSpPr>
      <xdr:spPr>
        <a:xfrm>
          <a:off x="14325111" y="155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21482</xdr:rowOff>
    </xdr:from>
    <xdr:to>
      <xdr:col>72</xdr:col>
      <xdr:colOff>38100</xdr:colOff>
      <xdr:row>93</xdr:row>
      <xdr:rowOff>123082</xdr:rowOff>
    </xdr:to>
    <xdr:sp macro="" textlink="">
      <xdr:nvSpPr>
        <xdr:cNvPr id="728" name="楕円 727"/>
        <xdr:cNvSpPr/>
      </xdr:nvSpPr>
      <xdr:spPr>
        <a:xfrm>
          <a:off x="13652500" y="159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139609</xdr:rowOff>
    </xdr:from>
    <xdr:ext cx="534377" cy="259045"/>
    <xdr:sp macro="" textlink="">
      <xdr:nvSpPr>
        <xdr:cNvPr id="729" name="テキスト ボックス 728"/>
        <xdr:cNvSpPr txBox="1"/>
      </xdr:nvSpPr>
      <xdr:spPr>
        <a:xfrm>
          <a:off x="13436111" y="1574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61068</xdr:rowOff>
    </xdr:from>
    <xdr:to>
      <xdr:col>67</xdr:col>
      <xdr:colOff>101600</xdr:colOff>
      <xdr:row>93</xdr:row>
      <xdr:rowOff>162668</xdr:rowOff>
    </xdr:to>
    <xdr:sp macro="" textlink="">
      <xdr:nvSpPr>
        <xdr:cNvPr id="730" name="楕円 729"/>
        <xdr:cNvSpPr/>
      </xdr:nvSpPr>
      <xdr:spPr>
        <a:xfrm>
          <a:off x="12763500" y="160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7745</xdr:rowOff>
    </xdr:from>
    <xdr:ext cx="534377" cy="259045"/>
    <xdr:sp macro="" textlink="">
      <xdr:nvSpPr>
        <xdr:cNvPr id="731" name="テキスト ボックス 730"/>
        <xdr:cNvSpPr txBox="1"/>
      </xdr:nvSpPr>
      <xdr:spPr>
        <a:xfrm>
          <a:off x="12547111" y="157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5" name="テキスト ボックス 74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7" name="テキスト ボックス 74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9" name="テキスト ボックス 74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10378</xdr:rowOff>
    </xdr:from>
    <xdr:to>
      <xdr:col>116</xdr:col>
      <xdr:colOff>62864</xdr:colOff>
      <xdr:row>39</xdr:row>
      <xdr:rowOff>98878</xdr:rowOff>
    </xdr:to>
    <xdr:cxnSp macro="">
      <xdr:nvCxnSpPr>
        <xdr:cNvPr id="757" name="直線コネクタ 756"/>
        <xdr:cNvCxnSpPr/>
      </xdr:nvCxnSpPr>
      <xdr:spPr>
        <a:xfrm flipV="1">
          <a:off x="22159595" y="5153878"/>
          <a:ext cx="1269" cy="163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128505</xdr:rowOff>
    </xdr:from>
    <xdr:ext cx="469744" cy="259045"/>
    <xdr:sp macro="" textlink="">
      <xdr:nvSpPr>
        <xdr:cNvPr id="760" name="諸支出金最大値テキスト"/>
        <xdr:cNvSpPr txBox="1"/>
      </xdr:nvSpPr>
      <xdr:spPr>
        <a:xfrm>
          <a:off x="22212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10378</xdr:rowOff>
    </xdr:from>
    <xdr:to>
      <xdr:col>116</xdr:col>
      <xdr:colOff>152400</xdr:colOff>
      <xdr:row>30</xdr:row>
      <xdr:rowOff>10378</xdr:rowOff>
    </xdr:to>
    <xdr:cxnSp macro="">
      <xdr:nvCxnSpPr>
        <xdr:cNvPr id="761" name="直線コネクタ 760"/>
        <xdr:cNvCxnSpPr/>
      </xdr:nvCxnSpPr>
      <xdr:spPr>
        <a:xfrm>
          <a:off x="22072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78565" cy="259045"/>
    <xdr:sp macro="" textlink="">
      <xdr:nvSpPr>
        <xdr:cNvPr id="763" name="諸支出金平均値テキスト"/>
        <xdr:cNvSpPr txBox="1"/>
      </xdr:nvSpPr>
      <xdr:spPr>
        <a:xfrm>
          <a:off x="22212300" y="6483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64" name="フローチャート: 判断 763"/>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92819</xdr:rowOff>
    </xdr:from>
    <xdr:to>
      <xdr:col>112</xdr:col>
      <xdr:colOff>38100</xdr:colOff>
      <xdr:row>39</xdr:row>
      <xdr:rowOff>22969</xdr:rowOff>
    </xdr:to>
    <xdr:sp macro="" textlink="">
      <xdr:nvSpPr>
        <xdr:cNvPr id="766" name="フローチャート: 判断 765"/>
        <xdr:cNvSpPr/>
      </xdr:nvSpPr>
      <xdr:spPr>
        <a:xfrm>
          <a:off x="21272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39496</xdr:rowOff>
    </xdr:from>
    <xdr:ext cx="378565" cy="259045"/>
    <xdr:sp macro="" textlink="">
      <xdr:nvSpPr>
        <xdr:cNvPr id="767" name="テキスト ボックス 766"/>
        <xdr:cNvSpPr txBox="1"/>
      </xdr:nvSpPr>
      <xdr:spPr>
        <a:xfrm>
          <a:off x="21134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17707</xdr:rowOff>
    </xdr:from>
    <xdr:to>
      <xdr:col>107</xdr:col>
      <xdr:colOff>101600</xdr:colOff>
      <xdr:row>39</xdr:row>
      <xdr:rowOff>119307</xdr:rowOff>
    </xdr:to>
    <xdr:sp macro="" textlink="">
      <xdr:nvSpPr>
        <xdr:cNvPr id="769" name="フローチャート: 判断 768"/>
        <xdr:cNvSpPr/>
      </xdr:nvSpPr>
      <xdr:spPr>
        <a:xfrm>
          <a:off x="20383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135834</xdr:rowOff>
    </xdr:from>
    <xdr:ext cx="313932" cy="259045"/>
    <xdr:sp macro="" textlink="">
      <xdr:nvSpPr>
        <xdr:cNvPr id="770" name="テキスト ボックス 769"/>
        <xdr:cNvSpPr txBox="1"/>
      </xdr:nvSpPr>
      <xdr:spPr>
        <a:xfrm>
          <a:off x="20277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72" name="フローチャート: 判断 771"/>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131915</xdr:rowOff>
    </xdr:from>
    <xdr:ext cx="378565" cy="259045"/>
    <xdr:sp macro="" textlink="">
      <xdr:nvSpPr>
        <xdr:cNvPr id="773" name="テキスト ボックス 772"/>
        <xdr:cNvSpPr txBox="1"/>
      </xdr:nvSpPr>
      <xdr:spPr>
        <a:xfrm>
          <a:off x="19356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74" name="フローチャート: 判断 773"/>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144325</xdr:rowOff>
    </xdr:from>
    <xdr:ext cx="313932" cy="259045"/>
    <xdr:sp macro="" textlink="">
      <xdr:nvSpPr>
        <xdr:cNvPr id="775" name="テキスト ボックス 774"/>
        <xdr:cNvSpPr txBox="1"/>
      </xdr:nvSpPr>
      <xdr:spPr>
        <a:xfrm>
          <a:off x="18499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635,024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・最も多いのは民生費で、人口は毎年千人を超え減少しているものの、高齢者の割合は全国的にも高く、老人福祉費などが高水準で推移しているが、少子化により児童福祉費で減傾向がみられる。また、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令和２年度は、全体として新型コロナウイルス感染症対応である低所得のひとり親世帯への臨時特別給付事業や子育て世帯への臨時特別給付金給付事業などにより扶助費で前年度比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475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・令和２年度で大きく伸びた総務費は、全体として住民一人当たり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万円を給付する特別定額給付金給付事業の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11,517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百万円の増を反映したものとなっている。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・衛生費は、水道事業会計や病院事業会計への負担金で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百万円の増となったものの、令和元年度に大きく伸びたごみ及びし尿処理施設整備事業費負担事業で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百万円の減となったことにより、全体としては減となっている。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・土木費は、令和２年度は下水道事業法適化に伴う下水道事業会計への負担金の増、大雪による除雪対策事業の増などにより、類似団体等と比較して大幅に上回っている。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・公債費は、プライマリーバランスの黒字堅持により、起債残高総額を着実に減らしているものの、類似団体と比較して大幅に上回っている。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財政調整基金については、平成</a:t>
          </a:r>
          <a:r>
            <a:rPr kumimoji="1" lang="en-US" altLang="ja-JP" sz="1100">
              <a:solidFill>
                <a:sysClr val="windowText" lastClr="000000"/>
              </a:solidFill>
              <a:latin typeface="ＭＳ ゴシック" pitchFamily="49" charset="-128"/>
              <a:ea typeface="ＭＳ ゴシック" pitchFamily="49" charset="-128"/>
            </a:rPr>
            <a:t>20</a:t>
          </a:r>
          <a:r>
            <a:rPr kumimoji="1" lang="ja-JP" altLang="en-US" sz="1100">
              <a:solidFill>
                <a:sysClr val="windowText" lastClr="000000"/>
              </a:solidFill>
              <a:latin typeface="ＭＳ ゴシック" pitchFamily="49" charset="-128"/>
              <a:ea typeface="ＭＳ ゴシック" pitchFamily="49" charset="-128"/>
            </a:rPr>
            <a:t>年度までは取り崩しながらの財政運営となっていたが、平成</a:t>
          </a:r>
          <a:r>
            <a:rPr kumimoji="1" lang="en-US" altLang="ja-JP" sz="1100">
              <a:solidFill>
                <a:sysClr val="windowText" lastClr="000000"/>
              </a:solidFill>
              <a:latin typeface="ＭＳ ゴシック" pitchFamily="49" charset="-128"/>
              <a:ea typeface="ＭＳ ゴシック" pitchFamily="49" charset="-128"/>
            </a:rPr>
            <a:t>21</a:t>
          </a:r>
          <a:r>
            <a:rPr kumimoji="1" lang="ja-JP" altLang="en-US" sz="1100">
              <a:solidFill>
                <a:sysClr val="windowText" lastClr="000000"/>
              </a:solidFill>
              <a:latin typeface="ＭＳ ゴシック" pitchFamily="49" charset="-128"/>
              <a:ea typeface="ＭＳ ゴシック" pitchFamily="49" charset="-128"/>
            </a:rPr>
            <a:t>年度以降は普通交付税の増額もあり、平成</a:t>
          </a:r>
          <a:r>
            <a:rPr kumimoji="1" lang="en-US" altLang="ja-JP" sz="1100">
              <a:solidFill>
                <a:sysClr val="windowText" lastClr="000000"/>
              </a:solidFill>
              <a:latin typeface="ＭＳ ゴシック" pitchFamily="49" charset="-128"/>
              <a:ea typeface="ＭＳ ゴシック" pitchFamily="49" charset="-128"/>
            </a:rPr>
            <a:t>23</a:t>
          </a:r>
          <a:r>
            <a:rPr kumimoji="1" lang="ja-JP" altLang="en-US" sz="1100">
              <a:solidFill>
                <a:sysClr val="windowText" lastClr="000000"/>
              </a:solidFill>
              <a:latin typeface="ＭＳ ゴシック" pitchFamily="49" charset="-128"/>
              <a:ea typeface="ＭＳ ゴシック" pitchFamily="49" charset="-128"/>
            </a:rPr>
            <a:t>年度末においては一般的に必要とされている標準財政規模の約</a:t>
          </a:r>
          <a:r>
            <a:rPr kumimoji="1" lang="en-US" altLang="ja-JP" sz="1100">
              <a:solidFill>
                <a:sysClr val="windowText" lastClr="000000"/>
              </a:solidFill>
              <a:latin typeface="ＭＳ ゴシック" pitchFamily="49" charset="-128"/>
              <a:ea typeface="ＭＳ ゴシック" pitchFamily="49" charset="-128"/>
            </a:rPr>
            <a:t>10</a:t>
          </a:r>
          <a:r>
            <a:rPr kumimoji="1" lang="ja-JP" altLang="en-US" sz="1100">
              <a:solidFill>
                <a:sysClr val="windowText" lastClr="000000"/>
              </a:solidFill>
              <a:latin typeface="ＭＳ ゴシック" pitchFamily="49" charset="-128"/>
              <a:ea typeface="ＭＳ ゴシック" pitchFamily="49" charset="-128"/>
            </a:rPr>
            <a:t>％を超える残高を確保できている。</a:t>
          </a:r>
        </a:p>
        <a:p>
          <a:r>
            <a:rPr kumimoji="1" lang="ja-JP" altLang="en-US" sz="1100">
              <a:solidFill>
                <a:sysClr val="windowText" lastClr="000000"/>
              </a:solidFill>
              <a:latin typeface="ＭＳ ゴシック" pitchFamily="49" charset="-128"/>
              <a:ea typeface="ＭＳ ゴシック" pitchFamily="49" charset="-128"/>
            </a:rPr>
            <a:t>　普通交付税の合併特例措置が平成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年度以降逓減し、令和３年度に終了することから、平成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年度末までに財政調整基金を標準財政規模の約</a:t>
          </a:r>
          <a:r>
            <a:rPr kumimoji="1" lang="en-US" altLang="ja-JP" sz="1100">
              <a:solidFill>
                <a:sysClr val="windowText" lastClr="000000"/>
              </a:solidFill>
              <a:latin typeface="ＭＳ ゴシック" pitchFamily="49" charset="-128"/>
              <a:ea typeface="ＭＳ ゴシック" pitchFamily="49" charset="-128"/>
            </a:rPr>
            <a:t>20</a:t>
          </a:r>
          <a:r>
            <a:rPr kumimoji="1" lang="ja-JP" altLang="en-US" sz="1100">
              <a:solidFill>
                <a:sysClr val="windowText" lastClr="000000"/>
              </a:solidFill>
              <a:latin typeface="ＭＳ ゴシック" pitchFamily="49" charset="-128"/>
              <a:ea typeface="ＭＳ ゴシック" pitchFamily="49" charset="-128"/>
            </a:rPr>
            <a:t>％である</a:t>
          </a:r>
          <a:r>
            <a:rPr kumimoji="1" lang="en-US" altLang="ja-JP" sz="1100">
              <a:solidFill>
                <a:sysClr val="windowText" lastClr="000000"/>
              </a:solidFill>
              <a:latin typeface="ＭＳ ゴシック" pitchFamily="49" charset="-128"/>
              <a:ea typeface="ＭＳ ゴシック" pitchFamily="49" charset="-128"/>
            </a:rPr>
            <a:t>70</a:t>
          </a:r>
          <a:r>
            <a:rPr kumimoji="1" lang="ja-JP" altLang="en-US" sz="1100">
              <a:solidFill>
                <a:sysClr val="windowText" lastClr="000000"/>
              </a:solidFill>
              <a:latin typeface="ＭＳ ゴシック" pitchFamily="49" charset="-128"/>
              <a:ea typeface="ＭＳ ゴシック" pitchFamily="49" charset="-128"/>
            </a:rPr>
            <a:t>億円まで積み増すこととし財政計画上の目標額は達成したものの、平成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年度からは基金の取り崩し期間に入った。</a:t>
          </a:r>
        </a:p>
        <a:p>
          <a:r>
            <a:rPr kumimoji="1" lang="ja-JP" altLang="en-US" sz="1100">
              <a:solidFill>
                <a:sysClr val="windowText" lastClr="000000"/>
              </a:solidFill>
              <a:latin typeface="ＭＳ ゴシック" pitchFamily="49" charset="-128"/>
              <a:ea typeface="ＭＳ ゴシック" pitchFamily="49" charset="-128"/>
            </a:rPr>
            <a:t>　今後も基金を活用しての財政運営が見込まれることから、より一層、歳出の抑制に努める必要がある。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○病院事業会計</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平成</a:t>
          </a:r>
          <a:r>
            <a:rPr kumimoji="1" lang="en-US" altLang="ja-JP" sz="1100">
              <a:solidFill>
                <a:sysClr val="windowText" lastClr="000000"/>
              </a:solidFill>
              <a:latin typeface="ＭＳ ゴシック" pitchFamily="49" charset="-128"/>
              <a:ea typeface="ＭＳ ゴシック" pitchFamily="49" charset="-128"/>
            </a:rPr>
            <a:t>21</a:t>
          </a:r>
          <a:r>
            <a:rPr kumimoji="1" lang="ja-JP" altLang="en-US" sz="1100">
              <a:solidFill>
                <a:sysClr val="windowText" lastClr="000000"/>
              </a:solidFill>
              <a:latin typeface="ＭＳ ゴシック" pitchFamily="49" charset="-128"/>
              <a:ea typeface="ＭＳ ゴシック" pitchFamily="49" charset="-128"/>
            </a:rPr>
            <a:t>年度までは総合水沢病院事業会計で赤字の計上が続いていたが、平成</a:t>
          </a:r>
          <a:r>
            <a:rPr kumimoji="1" lang="en-US" altLang="ja-JP" sz="1100">
              <a:solidFill>
                <a:sysClr val="windowText" lastClr="000000"/>
              </a:solidFill>
              <a:latin typeface="ＭＳ ゴシック" pitchFamily="49" charset="-128"/>
              <a:ea typeface="ＭＳ ゴシック" pitchFamily="49" charset="-128"/>
            </a:rPr>
            <a:t>20</a:t>
          </a:r>
          <a:r>
            <a:rPr kumimoji="1" lang="ja-JP" altLang="en-US" sz="1100">
              <a:solidFill>
                <a:sysClr val="windowText" lastClr="000000"/>
              </a:solidFill>
              <a:latin typeface="ＭＳ ゴシック" pitchFamily="49" charset="-128"/>
              <a:ea typeface="ＭＳ ゴシック" pitchFamily="49" charset="-128"/>
            </a:rPr>
            <a:t>年度に策定した奥州市立病院改革プランにより抜本的な経営改革を実施したほか、病院事業特例債等の活用により平成</a:t>
          </a:r>
          <a:r>
            <a:rPr kumimoji="1" lang="en-US" altLang="ja-JP" sz="1100">
              <a:solidFill>
                <a:sysClr val="windowText" lastClr="000000"/>
              </a:solidFill>
              <a:latin typeface="ＭＳ ゴシック" pitchFamily="49" charset="-128"/>
              <a:ea typeface="ＭＳ ゴシック" pitchFamily="49" charset="-128"/>
            </a:rPr>
            <a:t>19</a:t>
          </a:r>
          <a:r>
            <a:rPr kumimoji="1" lang="ja-JP" altLang="en-US" sz="1100">
              <a:solidFill>
                <a:sysClr val="windowText" lastClr="000000"/>
              </a:solidFill>
              <a:latin typeface="ＭＳ ゴシック" pitchFamily="49" charset="-128"/>
              <a:ea typeface="ＭＳ ゴシック" pitchFamily="49" charset="-128"/>
            </a:rPr>
            <a:t>年度末に約</a:t>
          </a:r>
          <a:r>
            <a:rPr kumimoji="1" lang="en-US" altLang="ja-JP" sz="1100">
              <a:solidFill>
                <a:sysClr val="windowText" lastClr="000000"/>
              </a:solidFill>
              <a:latin typeface="ＭＳ ゴシック" pitchFamily="49" charset="-128"/>
              <a:ea typeface="ＭＳ ゴシック" pitchFamily="49" charset="-128"/>
            </a:rPr>
            <a:t>24</a:t>
          </a:r>
          <a:r>
            <a:rPr kumimoji="1" lang="ja-JP" altLang="en-US" sz="1100">
              <a:solidFill>
                <a:sysClr val="windowText" lastClr="000000"/>
              </a:solidFill>
              <a:latin typeface="ＭＳ ゴシック" pitchFamily="49" charset="-128"/>
              <a:ea typeface="ＭＳ ゴシック" pitchFamily="49" charset="-128"/>
            </a:rPr>
            <a:t>億円あった不良債務額を解消するなどした結果、平成</a:t>
          </a:r>
          <a:r>
            <a:rPr kumimoji="1" lang="en-US" altLang="ja-JP" sz="1100">
              <a:solidFill>
                <a:sysClr val="windowText" lastClr="000000"/>
              </a:solidFill>
              <a:latin typeface="ＭＳ ゴシック" pitchFamily="49" charset="-128"/>
              <a:ea typeface="ＭＳ ゴシック" pitchFamily="49" charset="-128"/>
            </a:rPr>
            <a:t>22</a:t>
          </a:r>
          <a:r>
            <a:rPr kumimoji="1" lang="ja-JP" altLang="en-US" sz="1100">
              <a:solidFill>
                <a:sysClr val="windowText" lastClr="000000"/>
              </a:solidFill>
              <a:latin typeface="ＭＳ ゴシック" pitchFamily="49" charset="-128"/>
              <a:ea typeface="ＭＳ ゴシック" pitchFamily="49" charset="-128"/>
            </a:rPr>
            <a:t>年度に赤字を解消するに至っている。令和２年度においては、急性期医療から回復期医療、在宅医療などを提供し、各地域の医療ニーズに応えるべく医療機能の充実に努めるとともに、感染症指定医療機関として新型コロナウイルス感染症へ対応したが、収益的収支は、医師の退職に伴い入院・外来収益ともに減少し、給与費や材料費などの費用を削減したものの、純損失を計上するに至った。</a:t>
          </a:r>
        </a:p>
        <a:p>
          <a:endParaRPr kumimoji="1" lang="ja-JP" altLang="en-US"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○水道事業会計</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新たに定めた「第２次奥州市水道事業中期経営計画（平成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令和４年度）」に沿った事業を展開し、生活用水の安定供給と効率的な配給水等公共の福祉の増進に寄与するとともに、施設整備や施設更新を計画的に行った。また、当該中期経営計画に基づき財政の健全化や経営の安定に努めたものの、収益的収支では前年度を下回る純利益となった。</a:t>
          </a:r>
        </a:p>
        <a:p>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○下水道事業会計</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に策定した「奥州市汚水処理基本計画」に基づき、水質の保全、改善及び生活環境の向上を目的として事業を推進した。会計経理については、今後の下水道事業の経営基盤の強化を図るため、令和２年度より地方公営企業法の全部を適用した。施設の統廃合を順次進めるとともに、施設の更新費用・維持管理費の節減を図りつつ、使用料の見直しを視野に入れつつも、収益的収支では純利益を計上するに至った。</a:t>
          </a: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平成</a:t>
          </a:r>
          <a:r>
            <a:rPr kumimoji="1" lang="en-US" altLang="ja-JP" sz="1100">
              <a:solidFill>
                <a:sysClr val="windowText" lastClr="000000"/>
              </a:solidFill>
              <a:latin typeface="ＭＳ ゴシック" pitchFamily="49" charset="-128"/>
              <a:ea typeface="ＭＳ ゴシック" pitchFamily="49" charset="-128"/>
            </a:rPr>
            <a:t>24</a:t>
          </a:r>
          <a:r>
            <a:rPr kumimoji="1" lang="ja-JP" altLang="en-US" sz="1100">
              <a:solidFill>
                <a:sysClr val="windowText" lastClr="000000"/>
              </a:solidFill>
              <a:latin typeface="ＭＳ ゴシック" pitchFamily="49" charset="-128"/>
              <a:ea typeface="ＭＳ ゴシック" pitchFamily="49" charset="-128"/>
            </a:rPr>
            <a:t>年度に奥州市土地開発公社の債務整理のために第三セクター等改革推進債</a:t>
          </a:r>
          <a:r>
            <a:rPr kumimoji="1" lang="en-US" altLang="ja-JP" sz="1100">
              <a:solidFill>
                <a:sysClr val="windowText" lastClr="000000"/>
              </a:solidFill>
              <a:latin typeface="ＭＳ ゴシック" pitchFamily="49" charset="-128"/>
              <a:ea typeface="ＭＳ ゴシック" pitchFamily="49" charset="-128"/>
            </a:rPr>
            <a:t>8,660</a:t>
          </a:r>
          <a:r>
            <a:rPr kumimoji="1" lang="ja-JP" altLang="en-US" sz="1100">
              <a:solidFill>
                <a:sysClr val="windowText" lastClr="000000"/>
              </a:solidFill>
              <a:latin typeface="ＭＳ ゴシック" pitchFamily="49" charset="-128"/>
              <a:ea typeface="ＭＳ ゴシック" pitchFamily="49" charset="-128"/>
            </a:rPr>
            <a:t>百万円を借入したことから、元利償還金が大幅に増加したものの、プライマリーバランスの黒字を確保し、実質公債費比率の改善に努めている。</a:t>
          </a:r>
        </a:p>
        <a:p>
          <a:r>
            <a:rPr kumimoji="1" lang="ja-JP" altLang="en-US" sz="1100">
              <a:solidFill>
                <a:sysClr val="windowText" lastClr="000000"/>
              </a:solidFill>
              <a:latin typeface="ＭＳ ゴシック" pitchFamily="49" charset="-128"/>
              <a:ea typeface="ＭＳ ゴシック" pitchFamily="49" charset="-128"/>
            </a:rPr>
            <a:t>　算入公債費等だが、合併特例債など交付税措置のある有利な起債の活用が若干減り、一般財源で償還する元利償還金の割合が増えたこと、債務負担行為の増により分子が微増となった。</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分母は、元利償還金に充てることができる一般財源及び分母から控除する算入公債費等は減となり普通交付税が微増となったことから、分母は増となったため、単年度実質公債比率は改善した。</a:t>
          </a:r>
        </a:p>
        <a:p>
          <a:r>
            <a:rPr kumimoji="1" lang="ja-JP" altLang="en-US" sz="1100">
              <a:solidFill>
                <a:sysClr val="windowText" lastClr="000000"/>
              </a:solidFill>
              <a:latin typeface="ＭＳ ゴシック" pitchFamily="49" charset="-128"/>
              <a:ea typeface="ＭＳ ゴシック" pitchFamily="49" charset="-128"/>
            </a:rPr>
            <a:t>　今後も、引き続き、財政計画に基づき健全な財政運営を図るとともに、旧土地開発公社所有宅地等の売却を進め、第三セクター等改革推進債の早期繰上償還を行っていく。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一般会計等に係る地方債の現在高は、平成</a:t>
          </a:r>
          <a:r>
            <a:rPr kumimoji="1" lang="en-US" altLang="ja-JP" sz="1100">
              <a:solidFill>
                <a:sysClr val="windowText" lastClr="000000"/>
              </a:solidFill>
              <a:latin typeface="ＭＳ ゴシック" pitchFamily="49" charset="-128"/>
              <a:ea typeface="ＭＳ ゴシック" pitchFamily="49" charset="-128"/>
            </a:rPr>
            <a:t>24</a:t>
          </a:r>
          <a:r>
            <a:rPr kumimoji="1" lang="ja-JP" altLang="en-US" sz="1100">
              <a:solidFill>
                <a:sysClr val="windowText" lastClr="000000"/>
              </a:solidFill>
              <a:latin typeface="ＭＳ ゴシック" pitchFamily="49" charset="-128"/>
              <a:ea typeface="ＭＳ ゴシック" pitchFamily="49" charset="-128"/>
            </a:rPr>
            <a:t>年度に第三セクター等改革推進債を</a:t>
          </a:r>
          <a:r>
            <a:rPr kumimoji="1" lang="en-US" altLang="ja-JP" sz="1100">
              <a:solidFill>
                <a:sysClr val="windowText" lastClr="000000"/>
              </a:solidFill>
              <a:latin typeface="ＭＳ ゴシック" pitchFamily="49" charset="-128"/>
              <a:ea typeface="ＭＳ ゴシック" pitchFamily="49" charset="-128"/>
            </a:rPr>
            <a:t>8,660</a:t>
          </a:r>
          <a:r>
            <a:rPr kumimoji="1" lang="ja-JP" altLang="en-US" sz="1100">
              <a:solidFill>
                <a:sysClr val="windowText" lastClr="000000"/>
              </a:solidFill>
              <a:latin typeface="ＭＳ ゴシック" pitchFamily="49" charset="-128"/>
              <a:ea typeface="ＭＳ ゴシック" pitchFamily="49" charset="-128"/>
            </a:rPr>
            <a:t>百万円借入して土地開発公社を解散したことから、依然として多く残っているが、平成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年度に平成</a:t>
          </a:r>
          <a:r>
            <a:rPr kumimoji="1" lang="en-US" altLang="ja-JP" sz="1100">
              <a:solidFill>
                <a:sysClr val="windowText" lastClr="000000"/>
              </a:solidFill>
              <a:latin typeface="ＭＳ ゴシック" pitchFamily="49" charset="-128"/>
              <a:ea typeface="ＭＳ ゴシック" pitchFamily="49" charset="-128"/>
            </a:rPr>
            <a:t>26</a:t>
          </a:r>
          <a:r>
            <a:rPr kumimoji="1" lang="ja-JP" altLang="en-US" sz="1100">
              <a:solidFill>
                <a:sysClr val="windowText" lastClr="000000"/>
              </a:solidFill>
              <a:latin typeface="ＭＳ ゴシック" pitchFamily="49" charset="-128"/>
              <a:ea typeface="ＭＳ ゴシック" pitchFamily="49" charset="-128"/>
            </a:rPr>
            <a:t>年度以来実施した第三セクター等改革推進債の一部繰上償還</a:t>
          </a:r>
          <a:r>
            <a:rPr kumimoji="1" lang="en-US" altLang="ja-JP" sz="1100">
              <a:solidFill>
                <a:sysClr val="windowText" lastClr="000000"/>
              </a:solidFill>
              <a:latin typeface="ＭＳ ゴシック" pitchFamily="49" charset="-128"/>
              <a:ea typeface="ＭＳ ゴシック" pitchFamily="49" charset="-128"/>
            </a:rPr>
            <a:t>10</a:t>
          </a:r>
          <a:r>
            <a:rPr kumimoji="1" lang="ja-JP" altLang="en-US" sz="1100">
              <a:solidFill>
                <a:sysClr val="windowText" lastClr="000000"/>
              </a:solidFill>
              <a:latin typeface="ＭＳ ゴシック" pitchFamily="49" charset="-128"/>
              <a:ea typeface="ＭＳ ゴシック" pitchFamily="49" charset="-128"/>
            </a:rPr>
            <a:t>億円（繰上償還計</a:t>
          </a:r>
          <a:r>
            <a:rPr kumimoji="1" lang="en-US" altLang="ja-JP" sz="1100">
              <a:solidFill>
                <a:sysClr val="windowText" lastClr="000000"/>
              </a:solidFill>
              <a:latin typeface="ＭＳ ゴシック" pitchFamily="49" charset="-128"/>
              <a:ea typeface="ＭＳ ゴシック" pitchFamily="49" charset="-128"/>
            </a:rPr>
            <a:t>20</a:t>
          </a:r>
          <a:r>
            <a:rPr kumimoji="1" lang="ja-JP" altLang="en-US" sz="1100">
              <a:solidFill>
                <a:sysClr val="windowText" lastClr="000000"/>
              </a:solidFill>
              <a:latin typeface="ＭＳ ゴシック" pitchFamily="49" charset="-128"/>
              <a:ea typeface="ＭＳ ゴシック" pitchFamily="49" charset="-128"/>
            </a:rPr>
            <a:t>億円）やプライマリーバランスの黒字確保などによりさらに減となった。</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下水道事業の法適化に伴い、算定方法が変更になったことにより公営企業債等繰入見込額で前年度比</a:t>
          </a:r>
          <a:r>
            <a:rPr kumimoji="1" lang="en-US" altLang="ja-JP" sz="1100">
              <a:solidFill>
                <a:sysClr val="windowText" lastClr="000000"/>
              </a:solidFill>
              <a:latin typeface="ＭＳ ゴシック" pitchFamily="49" charset="-128"/>
              <a:ea typeface="ＭＳ ゴシック" pitchFamily="49" charset="-128"/>
            </a:rPr>
            <a:t>10,708</a:t>
          </a:r>
          <a:r>
            <a:rPr kumimoji="1" lang="ja-JP" altLang="en-US" sz="1100">
              <a:solidFill>
                <a:sysClr val="windowText" lastClr="000000"/>
              </a:solidFill>
              <a:latin typeface="ＭＳ ゴシック" pitchFamily="49" charset="-128"/>
              <a:ea typeface="ＭＳ ゴシック" pitchFamily="49" charset="-128"/>
            </a:rPr>
            <a:t>百万円の大幅な減となり、将来負担額の減少につながった。</a:t>
          </a:r>
        </a:p>
        <a:p>
          <a:r>
            <a:rPr kumimoji="1" lang="ja-JP" altLang="en-US" sz="1100">
              <a:solidFill>
                <a:sysClr val="windowText" lastClr="000000"/>
              </a:solidFill>
              <a:latin typeface="ＭＳ ゴシック" pitchFamily="49" charset="-128"/>
              <a:ea typeface="ＭＳ ゴシック" pitchFamily="49" charset="-128"/>
            </a:rPr>
            <a:t>　今後も引き続き、財政計画に基づき健全な財政運営を図るとともに、旧土地開発公社所有宅地等の売却を進め、第三セクター等改革推進債の早期繰上償還を行っていく。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岩手県奥州市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剰余金の積立て、旧土地開発公社の土地売払収入による増はあったものの、ごみ焼却施設長寿命化工事にかかる令和元年度震災復興特別交付税積立分の取崩し、財源不足を補うための財政調整基金の繰入や起債償還のための取崩し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804,074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交付税の合併算定替えの段階的縮小に備えて積立期間としてきたが、今後は財政調整基金などの各基金の活用（取崩し）期間としており、平成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年度に策定した財政計画においては、後年度の財源不足に対応するため、令和８年度までの間で全体として約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億円を取り崩すものの、さらに後年度の財源として活用を見込み令和８年度末基金残高について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億円を堅持することとしていたが、令和２年度に見直した財政計画では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億円ほどの基金残高を令和８年度見込額としている。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○地域振興基金は、地域住民の連携の強化又は地域振興のために設置している。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○地域福祉基金は、高齢化社会に対応した地域福祉の増進に要する経費の財源に充てるため設置している。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及びそのまん延防止のための措置が及ぼす影響により経営状況が悪化している市内中小企業者の円滑な資金調達を支援するための特例措置として行う中小企業融資金利子補給事業の財源に充てるため設置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○森林環境譲与税基金は、森林環境譲与税を、森林の整備及びその促進に関する施策に要する経費の財源に充てるとともに、当該施策を長期的かつ計画的に進めるため設置している。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○ふるさと水と土保全基金は、集落住民の共同活動の活性化を推進し、もって農村景観の維持保全を図るため設置している。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116,776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千円、新型コロナウイルス感染症対応中小企業融資金利子補給基金積立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92,248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千円、森林環境譲与税基金積立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49,130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千円、地域振興基金取崩し△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千円、協働のまちづくり基金取崩し△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54,505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千円、地域福祉基金取崩し△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千円等により、全体で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25,341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○地域振興基金については、合併特例債を活用して積立てを行うことから、令和７年度までは一定額を積み立てつつ、財源不足に対応するために毎年取崩す見込みである。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○その他の基金についても、基金の目的に合致した事業の実施のための財源として計画的に取り崩す見込みである。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地方財政法第７条に基づく令和元年度決算剰余金の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276,032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千円、基金運用利子積立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21,067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千円、ごみ焼却施設長寿命化工事にかかる令和元年度震災復興特別交付税積立分の取崩し△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472,088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千円、財源不足による繰入△</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494,714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千円などにより、全体で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669,706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千円の減額となった。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普通交付税における合併算定替えによる段階的な縮減が進んでおり、歳入の確保が難しいことから、財政調整基金を活用（取崩し）しての財政運営が見込まれる。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旧土地開発公社の土地売払い収入分の積立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194,580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千円、基金運用利子積立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千円、起債償還のための取崩し△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千円等により、全体で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109,027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旧土地開発公社の土地売払い収入の総額が一定額確保できた場合には、減債基金を取り崩して繰上償還を行うことにより、将来負担の軽減を図る。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年度以降の財源不足に備えるため、令和３年度までの間は計画的に毎年２億円の取崩しを行うこととしている。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T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74064959</v>
      </c>
      <c r="BO4" s="395"/>
      <c r="BP4" s="395"/>
      <c r="BQ4" s="395"/>
      <c r="BR4" s="395"/>
      <c r="BS4" s="395"/>
      <c r="BT4" s="395"/>
      <c r="BU4" s="396"/>
      <c r="BV4" s="394">
        <v>61250381</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1.9</v>
      </c>
      <c r="CU4" s="401"/>
      <c r="CV4" s="401"/>
      <c r="CW4" s="401"/>
      <c r="CX4" s="401"/>
      <c r="CY4" s="401"/>
      <c r="CZ4" s="401"/>
      <c r="DA4" s="402"/>
      <c r="DB4" s="400">
        <v>1.6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72801745</v>
      </c>
      <c r="BO5" s="432"/>
      <c r="BP5" s="432"/>
      <c r="BQ5" s="432"/>
      <c r="BR5" s="432"/>
      <c r="BS5" s="432"/>
      <c r="BT5" s="432"/>
      <c r="BU5" s="433"/>
      <c r="BV5" s="431">
        <v>60553528</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96.4</v>
      </c>
      <c r="CU5" s="429"/>
      <c r="CV5" s="429"/>
      <c r="CW5" s="429"/>
      <c r="CX5" s="429"/>
      <c r="CY5" s="429"/>
      <c r="CZ5" s="429"/>
      <c r="DA5" s="430"/>
      <c r="DB5" s="428">
        <v>98</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1263214</v>
      </c>
      <c r="BO6" s="432"/>
      <c r="BP6" s="432"/>
      <c r="BQ6" s="432"/>
      <c r="BR6" s="432"/>
      <c r="BS6" s="432"/>
      <c r="BT6" s="432"/>
      <c r="BU6" s="433"/>
      <c r="BV6" s="431">
        <v>696853</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100</v>
      </c>
      <c r="CU6" s="469"/>
      <c r="CV6" s="469"/>
      <c r="CW6" s="469"/>
      <c r="CX6" s="469"/>
      <c r="CY6" s="469"/>
      <c r="CZ6" s="469"/>
      <c r="DA6" s="470"/>
      <c r="DB6" s="468">
        <v>101.8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104</v>
      </c>
      <c r="AV7" s="464"/>
      <c r="AW7" s="464"/>
      <c r="AX7" s="464"/>
      <c r="AY7" s="465" t="s">
        <v>105</v>
      </c>
      <c r="AZ7" s="466"/>
      <c r="BA7" s="466"/>
      <c r="BB7" s="466"/>
      <c r="BC7" s="466"/>
      <c r="BD7" s="466"/>
      <c r="BE7" s="466"/>
      <c r="BF7" s="466"/>
      <c r="BG7" s="466"/>
      <c r="BH7" s="466"/>
      <c r="BI7" s="466"/>
      <c r="BJ7" s="466"/>
      <c r="BK7" s="466"/>
      <c r="BL7" s="466"/>
      <c r="BM7" s="467"/>
      <c r="BN7" s="431">
        <v>613666</v>
      </c>
      <c r="BO7" s="432"/>
      <c r="BP7" s="432"/>
      <c r="BQ7" s="432"/>
      <c r="BR7" s="432"/>
      <c r="BS7" s="432"/>
      <c r="BT7" s="432"/>
      <c r="BU7" s="433"/>
      <c r="BV7" s="431">
        <v>146863</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34469365</v>
      </c>
      <c r="CU7" s="432"/>
      <c r="CV7" s="432"/>
      <c r="CW7" s="432"/>
      <c r="CX7" s="432"/>
      <c r="CY7" s="432"/>
      <c r="CZ7" s="432"/>
      <c r="DA7" s="433"/>
      <c r="DB7" s="431">
        <v>34279316</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93</v>
      </c>
      <c r="AV8" s="464"/>
      <c r="AW8" s="464"/>
      <c r="AX8" s="464"/>
      <c r="AY8" s="465" t="s">
        <v>108</v>
      </c>
      <c r="AZ8" s="466"/>
      <c r="BA8" s="466"/>
      <c r="BB8" s="466"/>
      <c r="BC8" s="466"/>
      <c r="BD8" s="466"/>
      <c r="BE8" s="466"/>
      <c r="BF8" s="466"/>
      <c r="BG8" s="466"/>
      <c r="BH8" s="466"/>
      <c r="BI8" s="466"/>
      <c r="BJ8" s="466"/>
      <c r="BK8" s="466"/>
      <c r="BL8" s="466"/>
      <c r="BM8" s="467"/>
      <c r="BN8" s="431">
        <v>649548</v>
      </c>
      <c r="BO8" s="432"/>
      <c r="BP8" s="432"/>
      <c r="BQ8" s="432"/>
      <c r="BR8" s="432"/>
      <c r="BS8" s="432"/>
      <c r="BT8" s="432"/>
      <c r="BU8" s="433"/>
      <c r="BV8" s="431">
        <v>549990</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0.44</v>
      </c>
      <c r="CU8" s="472"/>
      <c r="CV8" s="472"/>
      <c r="CW8" s="472"/>
      <c r="CX8" s="472"/>
      <c r="CY8" s="472"/>
      <c r="CZ8" s="472"/>
      <c r="DA8" s="473"/>
      <c r="DB8" s="471">
        <v>0.44</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112937</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114</v>
      </c>
      <c r="AV9" s="464"/>
      <c r="AW9" s="464"/>
      <c r="AX9" s="464"/>
      <c r="AY9" s="465" t="s">
        <v>115</v>
      </c>
      <c r="AZ9" s="466"/>
      <c r="BA9" s="466"/>
      <c r="BB9" s="466"/>
      <c r="BC9" s="466"/>
      <c r="BD9" s="466"/>
      <c r="BE9" s="466"/>
      <c r="BF9" s="466"/>
      <c r="BG9" s="466"/>
      <c r="BH9" s="466"/>
      <c r="BI9" s="466"/>
      <c r="BJ9" s="466"/>
      <c r="BK9" s="466"/>
      <c r="BL9" s="466"/>
      <c r="BM9" s="467"/>
      <c r="BN9" s="431">
        <v>99558</v>
      </c>
      <c r="BO9" s="432"/>
      <c r="BP9" s="432"/>
      <c r="BQ9" s="432"/>
      <c r="BR9" s="432"/>
      <c r="BS9" s="432"/>
      <c r="BT9" s="432"/>
      <c r="BU9" s="433"/>
      <c r="BV9" s="431">
        <v>137820</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17</v>
      </c>
      <c r="CU9" s="429"/>
      <c r="CV9" s="429"/>
      <c r="CW9" s="429"/>
      <c r="CX9" s="429"/>
      <c r="CY9" s="429"/>
      <c r="CZ9" s="429"/>
      <c r="DA9" s="430"/>
      <c r="DB9" s="428">
        <v>18.5</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119422</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297099</v>
      </c>
      <c r="BO10" s="432"/>
      <c r="BP10" s="432"/>
      <c r="BQ10" s="432"/>
      <c r="BR10" s="432"/>
      <c r="BS10" s="432"/>
      <c r="BT10" s="432"/>
      <c r="BU10" s="433"/>
      <c r="BV10" s="431">
        <v>707832</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119</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114644</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966805</v>
      </c>
      <c r="BO12" s="432"/>
      <c r="BP12" s="432"/>
      <c r="BQ12" s="432"/>
      <c r="BR12" s="432"/>
      <c r="BS12" s="432"/>
      <c r="BT12" s="432"/>
      <c r="BU12" s="433"/>
      <c r="BV12" s="431">
        <v>1395523</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114009</v>
      </c>
      <c r="S13" s="516"/>
      <c r="T13" s="516"/>
      <c r="U13" s="516"/>
      <c r="V13" s="517"/>
      <c r="W13" s="447" t="s">
        <v>139</v>
      </c>
      <c r="X13" s="448"/>
      <c r="Y13" s="448"/>
      <c r="Z13" s="448"/>
      <c r="AA13" s="448"/>
      <c r="AB13" s="438"/>
      <c r="AC13" s="482">
        <v>8816</v>
      </c>
      <c r="AD13" s="483"/>
      <c r="AE13" s="483"/>
      <c r="AF13" s="483"/>
      <c r="AG13" s="525"/>
      <c r="AH13" s="482">
        <v>9780</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-570148</v>
      </c>
      <c r="BO13" s="432"/>
      <c r="BP13" s="432"/>
      <c r="BQ13" s="432"/>
      <c r="BR13" s="432"/>
      <c r="BS13" s="432"/>
      <c r="BT13" s="432"/>
      <c r="BU13" s="433"/>
      <c r="BV13" s="431">
        <v>-549871</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16.2</v>
      </c>
      <c r="CU13" s="429"/>
      <c r="CV13" s="429"/>
      <c r="CW13" s="429"/>
      <c r="CX13" s="429"/>
      <c r="CY13" s="429"/>
      <c r="CZ13" s="429"/>
      <c r="DA13" s="430"/>
      <c r="DB13" s="428">
        <v>16.600000000000001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116082</v>
      </c>
      <c r="S14" s="516"/>
      <c r="T14" s="516"/>
      <c r="U14" s="516"/>
      <c r="V14" s="517"/>
      <c r="W14" s="421"/>
      <c r="X14" s="422"/>
      <c r="Y14" s="422"/>
      <c r="Z14" s="422"/>
      <c r="AA14" s="422"/>
      <c r="AB14" s="411"/>
      <c r="AC14" s="518">
        <v>14.5</v>
      </c>
      <c r="AD14" s="519"/>
      <c r="AE14" s="519"/>
      <c r="AF14" s="519"/>
      <c r="AG14" s="520"/>
      <c r="AH14" s="518">
        <v>16.3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73.900000000000006</v>
      </c>
      <c r="CU14" s="530"/>
      <c r="CV14" s="530"/>
      <c r="CW14" s="530"/>
      <c r="CX14" s="530"/>
      <c r="CY14" s="530"/>
      <c r="CZ14" s="530"/>
      <c r="DA14" s="531"/>
      <c r="DB14" s="529">
        <v>112.7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115448</v>
      </c>
      <c r="S15" s="516"/>
      <c r="T15" s="516"/>
      <c r="U15" s="516"/>
      <c r="V15" s="517"/>
      <c r="W15" s="447" t="s">
        <v>146</v>
      </c>
      <c r="X15" s="448"/>
      <c r="Y15" s="448"/>
      <c r="Z15" s="448"/>
      <c r="AA15" s="448"/>
      <c r="AB15" s="438"/>
      <c r="AC15" s="482">
        <v>17578</v>
      </c>
      <c r="AD15" s="483"/>
      <c r="AE15" s="483"/>
      <c r="AF15" s="483"/>
      <c r="AG15" s="525"/>
      <c r="AH15" s="482">
        <v>16623</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13157644</v>
      </c>
      <c r="BO15" s="395"/>
      <c r="BP15" s="395"/>
      <c r="BQ15" s="395"/>
      <c r="BR15" s="395"/>
      <c r="BS15" s="395"/>
      <c r="BT15" s="395"/>
      <c r="BU15" s="396"/>
      <c r="BV15" s="394">
        <v>12873424</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28.9</v>
      </c>
      <c r="AD16" s="519"/>
      <c r="AE16" s="519"/>
      <c r="AF16" s="519"/>
      <c r="AG16" s="520"/>
      <c r="AH16" s="518">
        <v>27.7</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29720551</v>
      </c>
      <c r="BO16" s="432"/>
      <c r="BP16" s="432"/>
      <c r="BQ16" s="432"/>
      <c r="BR16" s="432"/>
      <c r="BS16" s="432"/>
      <c r="BT16" s="432"/>
      <c r="BU16" s="433"/>
      <c r="BV16" s="431">
        <v>29103188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150</v>
      </c>
      <c r="S17" s="536"/>
      <c r="T17" s="536"/>
      <c r="U17" s="536"/>
      <c r="V17" s="537"/>
      <c r="W17" s="447" t="s">
        <v>153</v>
      </c>
      <c r="X17" s="448"/>
      <c r="Y17" s="448"/>
      <c r="Z17" s="448"/>
      <c r="AA17" s="448"/>
      <c r="AB17" s="438"/>
      <c r="AC17" s="482">
        <v>34499</v>
      </c>
      <c r="AD17" s="483"/>
      <c r="AE17" s="483"/>
      <c r="AF17" s="483"/>
      <c r="AG17" s="525"/>
      <c r="AH17" s="482">
        <v>33706</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16483918</v>
      </c>
      <c r="BO17" s="432"/>
      <c r="BP17" s="432"/>
      <c r="BQ17" s="432"/>
      <c r="BR17" s="432"/>
      <c r="BS17" s="432"/>
      <c r="BT17" s="432"/>
      <c r="BU17" s="433"/>
      <c r="BV17" s="431">
        <v>16277185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993.3</v>
      </c>
      <c r="M18" s="547"/>
      <c r="N18" s="547"/>
      <c r="O18" s="547"/>
      <c r="P18" s="547"/>
      <c r="Q18" s="547"/>
      <c r="R18" s="548"/>
      <c r="S18" s="548"/>
      <c r="T18" s="548"/>
      <c r="U18" s="548"/>
      <c r="V18" s="549"/>
      <c r="W18" s="449"/>
      <c r="X18" s="450"/>
      <c r="Y18" s="450"/>
      <c r="Z18" s="450"/>
      <c r="AA18" s="450"/>
      <c r="AB18" s="441"/>
      <c r="AC18" s="550">
        <v>56.7</v>
      </c>
      <c r="AD18" s="551"/>
      <c r="AE18" s="551"/>
      <c r="AF18" s="551"/>
      <c r="AG18" s="552"/>
      <c r="AH18" s="550">
        <v>56.1</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33986981</v>
      </c>
      <c r="BO18" s="432"/>
      <c r="BP18" s="432"/>
      <c r="BQ18" s="432"/>
      <c r="BR18" s="432"/>
      <c r="BS18" s="432"/>
      <c r="BT18" s="432"/>
      <c r="BU18" s="433"/>
      <c r="BV18" s="431">
        <v>33883946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114</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43623081</v>
      </c>
      <c r="BO19" s="432"/>
      <c r="BP19" s="432"/>
      <c r="BQ19" s="432"/>
      <c r="BR19" s="432"/>
      <c r="BS19" s="432"/>
      <c r="BT19" s="432"/>
      <c r="BU19" s="433"/>
      <c r="BV19" s="431">
        <v>42482549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42371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64457074</v>
      </c>
      <c r="BO23" s="432"/>
      <c r="BP23" s="432"/>
      <c r="BQ23" s="432"/>
      <c r="BR23" s="432"/>
      <c r="BS23" s="432"/>
      <c r="BT23" s="432"/>
      <c r="BU23" s="433"/>
      <c r="BV23" s="431">
        <v>67423650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8260</v>
      </c>
      <c r="R24" s="483"/>
      <c r="S24" s="483"/>
      <c r="T24" s="483"/>
      <c r="U24" s="483"/>
      <c r="V24" s="525"/>
      <c r="W24" s="584"/>
      <c r="X24" s="572"/>
      <c r="Y24" s="573"/>
      <c r="Z24" s="481" t="s">
        <v>169</v>
      </c>
      <c r="AA24" s="461"/>
      <c r="AB24" s="461"/>
      <c r="AC24" s="461"/>
      <c r="AD24" s="461"/>
      <c r="AE24" s="461"/>
      <c r="AF24" s="461"/>
      <c r="AG24" s="462"/>
      <c r="AH24" s="482">
        <v>723</v>
      </c>
      <c r="AI24" s="483"/>
      <c r="AJ24" s="483"/>
      <c r="AK24" s="483"/>
      <c r="AL24" s="525"/>
      <c r="AM24" s="482">
        <v>2371440</v>
      </c>
      <c r="AN24" s="483"/>
      <c r="AO24" s="483"/>
      <c r="AP24" s="483"/>
      <c r="AQ24" s="483"/>
      <c r="AR24" s="525"/>
      <c r="AS24" s="482">
        <v>3280</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34065383</v>
      </c>
      <c r="BO24" s="432"/>
      <c r="BP24" s="432"/>
      <c r="BQ24" s="432"/>
      <c r="BR24" s="432"/>
      <c r="BS24" s="432"/>
      <c r="BT24" s="432"/>
      <c r="BU24" s="433"/>
      <c r="BV24" s="431">
        <v>35173877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2</v>
      </c>
      <c r="M25" s="483"/>
      <c r="N25" s="483"/>
      <c r="O25" s="483"/>
      <c r="P25" s="525"/>
      <c r="Q25" s="482">
        <v>6740</v>
      </c>
      <c r="R25" s="483"/>
      <c r="S25" s="483"/>
      <c r="T25" s="483"/>
      <c r="U25" s="483"/>
      <c r="V25" s="525"/>
      <c r="W25" s="584"/>
      <c r="X25" s="572"/>
      <c r="Y25" s="573"/>
      <c r="Z25" s="481" t="s">
        <v>172</v>
      </c>
      <c r="AA25" s="461"/>
      <c r="AB25" s="461"/>
      <c r="AC25" s="461"/>
      <c r="AD25" s="461"/>
      <c r="AE25" s="461"/>
      <c r="AF25" s="461"/>
      <c r="AG25" s="462"/>
      <c r="AH25" s="482" t="s">
        <v>137</v>
      </c>
      <c r="AI25" s="483"/>
      <c r="AJ25" s="483"/>
      <c r="AK25" s="483"/>
      <c r="AL25" s="525"/>
      <c r="AM25" s="482" t="s">
        <v>137</v>
      </c>
      <c r="AN25" s="483"/>
      <c r="AO25" s="483"/>
      <c r="AP25" s="483"/>
      <c r="AQ25" s="483"/>
      <c r="AR25" s="525"/>
      <c r="AS25" s="482" t="s">
        <v>137</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5790063</v>
      </c>
      <c r="BO25" s="395"/>
      <c r="BP25" s="395"/>
      <c r="BQ25" s="395"/>
      <c r="BR25" s="395"/>
      <c r="BS25" s="395"/>
      <c r="BT25" s="395"/>
      <c r="BU25" s="396"/>
      <c r="BV25" s="394">
        <v>6566234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5980</v>
      </c>
      <c r="R26" s="483"/>
      <c r="S26" s="483"/>
      <c r="T26" s="483"/>
      <c r="U26" s="483"/>
      <c r="V26" s="525"/>
      <c r="W26" s="584"/>
      <c r="X26" s="572"/>
      <c r="Y26" s="573"/>
      <c r="Z26" s="481" t="s">
        <v>175</v>
      </c>
      <c r="AA26" s="594"/>
      <c r="AB26" s="594"/>
      <c r="AC26" s="594"/>
      <c r="AD26" s="594"/>
      <c r="AE26" s="594"/>
      <c r="AF26" s="594"/>
      <c r="AG26" s="595"/>
      <c r="AH26" s="482">
        <v>43</v>
      </c>
      <c r="AI26" s="483"/>
      <c r="AJ26" s="483"/>
      <c r="AK26" s="483"/>
      <c r="AL26" s="525"/>
      <c r="AM26" s="482">
        <v>140997</v>
      </c>
      <c r="AN26" s="483"/>
      <c r="AO26" s="483"/>
      <c r="AP26" s="483"/>
      <c r="AQ26" s="483"/>
      <c r="AR26" s="525"/>
      <c r="AS26" s="482">
        <v>3279</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128</v>
      </c>
      <c r="BO26" s="432"/>
      <c r="BP26" s="432"/>
      <c r="BQ26" s="432"/>
      <c r="BR26" s="432"/>
      <c r="BS26" s="432"/>
      <c r="BT26" s="432"/>
      <c r="BU26" s="433"/>
      <c r="BV26" s="431" t="s">
        <v>128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177</v>
      </c>
      <c r="F27" s="461"/>
      <c r="G27" s="461"/>
      <c r="H27" s="461"/>
      <c r="I27" s="461"/>
      <c r="J27" s="461"/>
      <c r="K27" s="462"/>
      <c r="L27" s="482">
        <v>1</v>
      </c>
      <c r="M27" s="483"/>
      <c r="N27" s="483"/>
      <c r="O27" s="483"/>
      <c r="P27" s="525"/>
      <c r="Q27" s="482">
        <v>4470</v>
      </c>
      <c r="R27" s="483"/>
      <c r="S27" s="483"/>
      <c r="T27" s="483"/>
      <c r="U27" s="483"/>
      <c r="V27" s="525"/>
      <c r="W27" s="584"/>
      <c r="X27" s="572"/>
      <c r="Y27" s="573"/>
      <c r="Z27" s="481" t="s">
        <v>178</v>
      </c>
      <c r="AA27" s="461"/>
      <c r="AB27" s="461"/>
      <c r="AC27" s="461"/>
      <c r="AD27" s="461"/>
      <c r="AE27" s="461"/>
      <c r="AF27" s="461"/>
      <c r="AG27" s="462"/>
      <c r="AH27" s="482">
        <v>20</v>
      </c>
      <c r="AI27" s="483"/>
      <c r="AJ27" s="483"/>
      <c r="AK27" s="483"/>
      <c r="AL27" s="525"/>
      <c r="AM27" s="482">
        <v>68752</v>
      </c>
      <c r="AN27" s="483"/>
      <c r="AO27" s="483"/>
      <c r="AP27" s="483"/>
      <c r="AQ27" s="483"/>
      <c r="AR27" s="525"/>
      <c r="AS27" s="482">
        <v>3438</v>
      </c>
      <c r="AT27" s="483"/>
      <c r="AU27" s="483"/>
      <c r="AV27" s="483"/>
      <c r="AW27" s="483"/>
      <c r="AX27" s="484"/>
      <c r="AY27" s="526" t="s">
        <v>179</v>
      </c>
      <c r="AZ27" s="527"/>
      <c r="BA27" s="527"/>
      <c r="BB27" s="527"/>
      <c r="BC27" s="527"/>
      <c r="BD27" s="527"/>
      <c r="BE27" s="527"/>
      <c r="BF27" s="527"/>
      <c r="BG27" s="527"/>
      <c r="BH27" s="527"/>
      <c r="BI27" s="527"/>
      <c r="BJ27" s="527"/>
      <c r="BK27" s="527"/>
      <c r="BL27" s="527"/>
      <c r="BM27" s="528"/>
      <c r="BN27" s="607" t="s">
        <v>137</v>
      </c>
      <c r="BO27" s="608"/>
      <c r="BP27" s="608"/>
      <c r="BQ27" s="608"/>
      <c r="BR27" s="608"/>
      <c r="BS27" s="608"/>
      <c r="BT27" s="608"/>
      <c r="BU27" s="609"/>
      <c r="BV27" s="607" t="s">
        <v>128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180</v>
      </c>
      <c r="F28" s="461"/>
      <c r="G28" s="461"/>
      <c r="H28" s="461"/>
      <c r="I28" s="461"/>
      <c r="J28" s="461"/>
      <c r="K28" s="462"/>
      <c r="L28" s="482">
        <v>1</v>
      </c>
      <c r="M28" s="483"/>
      <c r="N28" s="483"/>
      <c r="O28" s="483"/>
      <c r="P28" s="525"/>
      <c r="Q28" s="482">
        <v>3860</v>
      </c>
      <c r="R28" s="483"/>
      <c r="S28" s="483"/>
      <c r="T28" s="483"/>
      <c r="U28" s="483"/>
      <c r="V28" s="525"/>
      <c r="W28" s="584"/>
      <c r="X28" s="572"/>
      <c r="Y28" s="573"/>
      <c r="Z28" s="481" t="s">
        <v>181</v>
      </c>
      <c r="AA28" s="461"/>
      <c r="AB28" s="461"/>
      <c r="AC28" s="461"/>
      <c r="AD28" s="461"/>
      <c r="AE28" s="461"/>
      <c r="AF28" s="461"/>
      <c r="AG28" s="462"/>
      <c r="AH28" s="482" t="s">
        <v>137</v>
      </c>
      <c r="AI28" s="483"/>
      <c r="AJ28" s="483"/>
      <c r="AK28" s="483"/>
      <c r="AL28" s="525"/>
      <c r="AM28" s="482" t="s">
        <v>128</v>
      </c>
      <c r="AN28" s="483"/>
      <c r="AO28" s="483"/>
      <c r="AP28" s="483"/>
      <c r="AQ28" s="483"/>
      <c r="AR28" s="525"/>
      <c r="AS28" s="482" t="s">
        <v>137</v>
      </c>
      <c r="AT28" s="483"/>
      <c r="AU28" s="483"/>
      <c r="AV28" s="483"/>
      <c r="AW28" s="483"/>
      <c r="AX28" s="484"/>
      <c r="AY28" s="610" t="s">
        <v>182</v>
      </c>
      <c r="AZ28" s="611"/>
      <c r="BA28" s="611"/>
      <c r="BB28" s="612"/>
      <c r="BC28" s="391" t="s">
        <v>47</v>
      </c>
      <c r="BD28" s="392"/>
      <c r="BE28" s="392"/>
      <c r="BF28" s="392"/>
      <c r="BG28" s="392"/>
      <c r="BH28" s="392"/>
      <c r="BI28" s="392"/>
      <c r="BJ28" s="392"/>
      <c r="BK28" s="392"/>
      <c r="BL28" s="392"/>
      <c r="BM28" s="393"/>
      <c r="BN28" s="394">
        <v>7226245</v>
      </c>
      <c r="BO28" s="395"/>
      <c r="BP28" s="395"/>
      <c r="BQ28" s="395"/>
      <c r="BR28" s="395"/>
      <c r="BS28" s="395"/>
      <c r="BT28" s="395"/>
      <c r="BU28" s="396"/>
      <c r="BV28" s="394">
        <v>7895951</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183</v>
      </c>
      <c r="F29" s="461"/>
      <c r="G29" s="461"/>
      <c r="H29" s="461"/>
      <c r="I29" s="461"/>
      <c r="J29" s="461"/>
      <c r="K29" s="462"/>
      <c r="L29" s="482">
        <v>26</v>
      </c>
      <c r="M29" s="483"/>
      <c r="N29" s="483"/>
      <c r="O29" s="483"/>
      <c r="P29" s="525"/>
      <c r="Q29" s="482">
        <v>3600</v>
      </c>
      <c r="R29" s="483"/>
      <c r="S29" s="483"/>
      <c r="T29" s="483"/>
      <c r="U29" s="483"/>
      <c r="V29" s="525"/>
      <c r="W29" s="585"/>
      <c r="X29" s="586"/>
      <c r="Y29" s="587"/>
      <c r="Z29" s="481" t="s">
        <v>184</v>
      </c>
      <c r="AA29" s="461"/>
      <c r="AB29" s="461"/>
      <c r="AC29" s="461"/>
      <c r="AD29" s="461"/>
      <c r="AE29" s="461"/>
      <c r="AF29" s="461"/>
      <c r="AG29" s="462"/>
      <c r="AH29" s="482">
        <v>743</v>
      </c>
      <c r="AI29" s="483"/>
      <c r="AJ29" s="483"/>
      <c r="AK29" s="483"/>
      <c r="AL29" s="525"/>
      <c r="AM29" s="482">
        <v>2440192</v>
      </c>
      <c r="AN29" s="483"/>
      <c r="AO29" s="483"/>
      <c r="AP29" s="483"/>
      <c r="AQ29" s="483"/>
      <c r="AR29" s="525"/>
      <c r="AS29" s="482">
        <v>3284</v>
      </c>
      <c r="AT29" s="483"/>
      <c r="AU29" s="483"/>
      <c r="AV29" s="483"/>
      <c r="AW29" s="483"/>
      <c r="AX29" s="484"/>
      <c r="AY29" s="613"/>
      <c r="AZ29" s="614"/>
      <c r="BA29" s="614"/>
      <c r="BB29" s="615"/>
      <c r="BC29" s="465" t="s">
        <v>185</v>
      </c>
      <c r="BD29" s="466"/>
      <c r="BE29" s="466"/>
      <c r="BF29" s="466"/>
      <c r="BG29" s="466"/>
      <c r="BH29" s="466"/>
      <c r="BI29" s="466"/>
      <c r="BJ29" s="466"/>
      <c r="BK29" s="466"/>
      <c r="BL29" s="466"/>
      <c r="BM29" s="467"/>
      <c r="BN29" s="431">
        <v>1244293</v>
      </c>
      <c r="BO29" s="432"/>
      <c r="BP29" s="432"/>
      <c r="BQ29" s="432"/>
      <c r="BR29" s="432"/>
      <c r="BS29" s="432"/>
      <c r="BT29" s="432"/>
      <c r="BU29" s="433"/>
      <c r="BV29" s="431">
        <v>1353320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186</v>
      </c>
      <c r="X30" s="592"/>
      <c r="Y30" s="592"/>
      <c r="Z30" s="592"/>
      <c r="AA30" s="592"/>
      <c r="AB30" s="592"/>
      <c r="AC30" s="592"/>
      <c r="AD30" s="592"/>
      <c r="AE30" s="592"/>
      <c r="AF30" s="592"/>
      <c r="AG30" s="593"/>
      <c r="AH30" s="550">
        <v>98.5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2863144</v>
      </c>
      <c r="BO30" s="608"/>
      <c r="BP30" s="608"/>
      <c r="BQ30" s="608"/>
      <c r="BR30" s="608"/>
      <c r="BS30" s="608"/>
      <c r="BT30" s="608"/>
      <c r="BU30" s="609"/>
      <c r="BV30" s="607">
        <v>2888485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193</v>
      </c>
      <c r="D33" s="455"/>
      <c r="E33" s="420" t="s">
        <v>194</v>
      </c>
      <c r="F33" s="420"/>
      <c r="G33" s="420"/>
      <c r="H33" s="420"/>
      <c r="I33" s="420"/>
      <c r="J33" s="420"/>
      <c r="K33" s="420"/>
      <c r="L33" s="420"/>
      <c r="M33" s="420"/>
      <c r="N33" s="420"/>
      <c r="O33" s="420"/>
      <c r="P33" s="420"/>
      <c r="Q33" s="420"/>
      <c r="R33" s="420"/>
      <c r="S33" s="420"/>
      <c r="T33" s="216"/>
      <c r="U33" s="455" t="s">
        <v>193</v>
      </c>
      <c r="V33" s="455"/>
      <c r="W33" s="420" t="s">
        <v>195</v>
      </c>
      <c r="X33" s="420"/>
      <c r="Y33" s="420"/>
      <c r="Z33" s="420"/>
      <c r="AA33" s="420"/>
      <c r="AB33" s="420"/>
      <c r="AC33" s="420"/>
      <c r="AD33" s="420"/>
      <c r="AE33" s="420"/>
      <c r="AF33" s="420"/>
      <c r="AG33" s="420"/>
      <c r="AH33" s="420"/>
      <c r="AI33" s="420"/>
      <c r="AJ33" s="420"/>
      <c r="AK33" s="420"/>
      <c r="AL33" s="216"/>
      <c r="AM33" s="455" t="s">
        <v>193</v>
      </c>
      <c r="AN33" s="455"/>
      <c r="AO33" s="420" t="s">
        <v>194</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199</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国民健康保険特別会計（事業勘定）</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IF('各会計、関係団体の財政状況及び健全化判断比率'!B33="","",'各会計、関係団体の財政状況及び健全化判断比率'!B33)</f>
        <v>水道事業会計</v>
      </c>
      <c r="AP34" s="621"/>
      <c r="AQ34" s="621"/>
      <c r="AR34" s="621"/>
      <c r="AS34" s="621"/>
      <c r="AT34" s="621"/>
      <c r="AU34" s="621"/>
      <c r="AV34" s="621"/>
      <c r="AW34" s="621"/>
      <c r="AX34" s="621"/>
      <c r="AY34" s="621"/>
      <c r="AZ34" s="621"/>
      <c r="BA34" s="621"/>
      <c r="BB34" s="621"/>
      <c r="BC34" s="621"/>
      <c r="BD34" s="214"/>
      <c r="BE34" s="620">
        <f>IF(BG34="","",MAX(C34:D43,U34:V43,AM34:AN43)+1)</f>
        <v>11</v>
      </c>
      <c r="BF34" s="620"/>
      <c r="BG34" s="621" t="str">
        <f>IF('各会計、関係団体の財政状況及び健全化判断比率'!B36="","",'各会計、関係団体の財政状況及び健全化判断比率'!B36)</f>
        <v>浄化槽事業特別会計</v>
      </c>
      <c r="BH34" s="621"/>
      <c r="BI34" s="621"/>
      <c r="BJ34" s="621"/>
      <c r="BK34" s="621"/>
      <c r="BL34" s="621"/>
      <c r="BM34" s="621"/>
      <c r="BN34" s="621"/>
      <c r="BO34" s="621"/>
      <c r="BP34" s="621"/>
      <c r="BQ34" s="621"/>
      <c r="BR34" s="621"/>
      <c r="BS34" s="621"/>
      <c r="BT34" s="621"/>
      <c r="BU34" s="621"/>
      <c r="BV34" s="214"/>
      <c r="BW34" s="620">
        <f>IF(BY34="","",MAX(C34:D43,U34:V43,AM34:AN43,BE34:BF43)+1)</f>
        <v>13</v>
      </c>
      <c r="BX34" s="620"/>
      <c r="BY34" s="621" t="str">
        <f>IF('各会計、関係団体の財政状況及び健全化判断比率'!B68="","",'各会計、関係団体の財政状況及び健全化判断比率'!B68)</f>
        <v>奥州金ケ崎行政事務組合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奥州市文化振興財団</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バス事業特別会計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国民健康保険特別会計（直診勘定）</v>
      </c>
      <c r="X35" s="621"/>
      <c r="Y35" s="621"/>
      <c r="Z35" s="621"/>
      <c r="AA35" s="621"/>
      <c r="AB35" s="621"/>
      <c r="AC35" s="621"/>
      <c r="AD35" s="621"/>
      <c r="AE35" s="621"/>
      <c r="AF35" s="621"/>
      <c r="AG35" s="621"/>
      <c r="AH35" s="621"/>
      <c r="AI35" s="621"/>
      <c r="AJ35" s="621"/>
      <c r="AK35" s="621"/>
      <c r="AL35" s="214"/>
      <c r="AM35" s="620">
        <f t="shared" ref="AM35:AM43" si="0">IF(AO35="","",AM34+1)</f>
        <v>9</v>
      </c>
      <c r="AN35" s="620"/>
      <c r="AO35" s="621" t="str">
        <f>IF('各会計、関係団体の財政状況及び健全化判断比率'!B34="","",'各会計、関係団体の財政状況及び健全化判断比率'!B34)</f>
        <v>下水道事業</v>
      </c>
      <c r="AP35" s="621"/>
      <c r="AQ35" s="621"/>
      <c r="AR35" s="621"/>
      <c r="AS35" s="621"/>
      <c r="AT35" s="621"/>
      <c r="AU35" s="621"/>
      <c r="AV35" s="621"/>
      <c r="AW35" s="621"/>
      <c r="AX35" s="621"/>
      <c r="AY35" s="621"/>
      <c r="AZ35" s="621"/>
      <c r="BA35" s="621"/>
      <c r="BB35" s="621"/>
      <c r="BC35" s="621"/>
      <c r="BD35" s="214"/>
      <c r="BE35" s="620">
        <f t="shared" ref="BE35:BE43" si="1">IF(BG35="","",BE34+1)</f>
        <v>12</v>
      </c>
      <c r="BF35" s="620"/>
      <c r="BG35" s="621" t="str">
        <f>IF('各会計、関係団体の財政状況及び健全化判断比率'!B37="","",'各会計、関係団体の財政状況及び健全化判断比率'!B37)</f>
        <v>工業団地整備事業特別会計</v>
      </c>
      <c r="BH35" s="621"/>
      <c r="BI35" s="621"/>
      <c r="BJ35" s="621"/>
      <c r="BK35" s="621"/>
      <c r="BL35" s="621"/>
      <c r="BM35" s="621"/>
      <c r="BN35" s="621"/>
      <c r="BO35" s="621"/>
      <c r="BP35" s="621"/>
      <c r="BQ35" s="621"/>
      <c r="BR35" s="621"/>
      <c r="BS35" s="621"/>
      <c r="BT35" s="621"/>
      <c r="BU35" s="621"/>
      <c r="BV35" s="214"/>
      <c r="BW35" s="620">
        <f t="shared" ref="BW35:BW43" si="2">IF(BY35="","",BW34+1)</f>
        <v>14</v>
      </c>
      <c r="BX35" s="620"/>
      <c r="BY35" s="621" t="str">
        <f>IF('各会計、関係団体の財政状況及び健全化判断比率'!B69="","",'各会計、関係団体の財政状況及び健全化判断比率'!B69)</f>
        <v>岩手県市町村総合事務組合</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胆江農業管理センター</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介護保険特別会計（保険事業勘定）</v>
      </c>
      <c r="X36" s="621"/>
      <c r="Y36" s="621"/>
      <c r="Z36" s="621"/>
      <c r="AA36" s="621"/>
      <c r="AB36" s="621"/>
      <c r="AC36" s="621"/>
      <c r="AD36" s="621"/>
      <c r="AE36" s="621"/>
      <c r="AF36" s="621"/>
      <c r="AG36" s="621"/>
      <c r="AH36" s="621"/>
      <c r="AI36" s="621"/>
      <c r="AJ36" s="621"/>
      <c r="AK36" s="621"/>
      <c r="AL36" s="214"/>
      <c r="AM36" s="620">
        <f t="shared" si="0"/>
        <v>10</v>
      </c>
      <c r="AN36" s="620"/>
      <c r="AO36" s="621" t="str">
        <f>IF('各会計、関係団体の財政状況及び健全化判断比率'!B35="","",'各会計、関係団体の財政状況及び健全化判断比率'!B35)</f>
        <v>病院事業会計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15</v>
      </c>
      <c r="BX36" s="620"/>
      <c r="BY36" s="621" t="str">
        <f>IF('各会計、関係団体の財政状況及び健全化判断比率'!B70="","",'各会計、関係団体の財政状況及び健全化判断比率'!B70)</f>
        <v>岩手県後期高齢者医療広域連合</v>
      </c>
      <c r="BZ36" s="621"/>
      <c r="CA36" s="621"/>
      <c r="CB36" s="621"/>
      <c r="CC36" s="621"/>
      <c r="CD36" s="621"/>
      <c r="CE36" s="621"/>
      <c r="CF36" s="621"/>
      <c r="CG36" s="621"/>
      <c r="CH36" s="621"/>
      <c r="CI36" s="621"/>
      <c r="CJ36" s="621"/>
      <c r="CK36" s="621"/>
      <c r="CL36" s="621"/>
      <c r="CM36" s="621"/>
      <c r="CN36" s="214"/>
      <c r="CO36" s="620">
        <f t="shared" si="3"/>
        <v>19</v>
      </c>
      <c r="CP36" s="620"/>
      <c r="CQ36" s="621" t="str">
        <f>IF('各会計、関係団体の財政状況及び健全化判断比率'!BS9="","",'各会計、関係団体の財政状況及び健全化判断比率'!BS9)</f>
        <v>江刺開発振興</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介護保険特別会計（介護サービス事業勘定）</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16</v>
      </c>
      <c r="BX37" s="620"/>
      <c r="BY37" s="621" t="str">
        <f>IF('各会計、関係団体の財政状況及び健全化判断比率'!B71="","",'各会計、関係団体の財政状況及び健全化判断比率'!B71)</f>
        <v>岩手県競馬組合</v>
      </c>
      <c r="BZ37" s="621"/>
      <c r="CA37" s="621"/>
      <c r="CB37" s="621"/>
      <c r="CC37" s="621"/>
      <c r="CD37" s="621"/>
      <c r="CE37" s="621"/>
      <c r="CF37" s="621"/>
      <c r="CG37" s="621"/>
      <c r="CH37" s="621"/>
      <c r="CI37" s="621"/>
      <c r="CJ37" s="621"/>
      <c r="CK37" s="621"/>
      <c r="CL37" s="621"/>
      <c r="CM37" s="621"/>
      <c r="CN37" s="214"/>
      <c r="CO37" s="620">
        <f t="shared" si="3"/>
        <v>20</v>
      </c>
      <c r="CP37" s="620"/>
      <c r="CQ37" s="621" t="str">
        <f>IF('各会計、関係団体の財政状況及び健全化判断比率'!BS10="","",'各会計、関係団体の財政状況及び健全化判断比率'!BS10)</f>
        <v>江刺畜産公社</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7</v>
      </c>
      <c r="V38" s="620"/>
      <c r="W38" s="621" t="str">
        <f>IF('各会計、関係団体の財政状況及び健全化判断比率'!B32="","",'各会計、関係団体の財政状況及び健全化判断比率'!B32)</f>
        <v>後期高齢者医療特別会計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f t="shared" si="3"/>
        <v>21</v>
      </c>
      <c r="CP38" s="620"/>
      <c r="CQ38" s="621" t="str">
        <f>IF('各会計、関係団体の財政状況及び健全化判断比率'!BS11="","",'各会計、関係団体の財政状況及び健全化判断比率'!BS11)</f>
        <v>ひめかゆ</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f t="shared" si="3"/>
        <v>22</v>
      </c>
      <c r="CP39" s="620"/>
      <c r="CQ39" s="621" t="str">
        <f>IF('各会計、関係団体の財政状況及び健全化判断比率'!BS12="","",'各会計、関係団体の財政状況及び健全化判断比率'!BS12)</f>
        <v>水沢クロス開発</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f t="shared" si="3"/>
        <v>23</v>
      </c>
      <c r="CP40" s="620"/>
      <c r="CQ40" s="621" t="str">
        <f>IF('各会計、関係団体の財政状況及び健全化判断比率'!BS13="","",'各会計、関係団体の財政状況及び健全化判断比率'!BS13)</f>
        <v>まちづくり奥州</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cx51ahXUFm7TPNYP6hhvwCYTkB4y3YAvf4S/viL/ltbQYXq2X1T5suRwOnVasOOjEPLHdkNUVMo/3gkWW/AYg==" saltValue="jDqVSf1fsDxxqVRSObRr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223</v>
      </c>
      <c r="C5" s="634"/>
      <c r="D5" s="634"/>
      <c r="E5" s="634"/>
      <c r="F5" s="634"/>
      <c r="G5" s="634"/>
      <c r="H5" s="634"/>
      <c r="I5" s="634"/>
      <c r="J5" s="634"/>
      <c r="K5" s="634"/>
      <c r="L5" s="634"/>
      <c r="M5" s="634"/>
      <c r="N5" s="634"/>
      <c r="O5" s="634"/>
      <c r="P5" s="634"/>
      <c r="Q5" s="635"/>
      <c r="R5" s="636">
        <v>13398980</v>
      </c>
      <c r="S5" s="637"/>
      <c r="T5" s="637"/>
      <c r="U5" s="637"/>
      <c r="V5" s="637"/>
      <c r="W5" s="637"/>
      <c r="X5" s="637"/>
      <c r="Y5" s="638"/>
      <c r="Z5" s="639">
        <v>18.100000000000001</v>
      </c>
      <c r="AA5" s="639"/>
      <c r="AB5" s="639"/>
      <c r="AC5" s="639"/>
      <c r="AD5" s="640">
        <v>13398980</v>
      </c>
      <c r="AE5" s="640"/>
      <c r="AF5" s="640"/>
      <c r="AG5" s="640"/>
      <c r="AH5" s="640"/>
      <c r="AI5" s="640"/>
      <c r="AJ5" s="640"/>
      <c r="AK5" s="640"/>
      <c r="AL5" s="641">
        <v>39.4</v>
      </c>
      <c r="AM5" s="642"/>
      <c r="AN5" s="642"/>
      <c r="AO5" s="643"/>
      <c r="AP5" s="633" t="s">
        <v>224</v>
      </c>
      <c r="AQ5" s="634"/>
      <c r="AR5" s="634"/>
      <c r="AS5" s="634"/>
      <c r="AT5" s="634"/>
      <c r="AU5" s="634"/>
      <c r="AV5" s="634"/>
      <c r="AW5" s="634"/>
      <c r="AX5" s="634"/>
      <c r="AY5" s="634"/>
      <c r="AZ5" s="634"/>
      <c r="BA5" s="634"/>
      <c r="BB5" s="634"/>
      <c r="BC5" s="634"/>
      <c r="BD5" s="634"/>
      <c r="BE5" s="634"/>
      <c r="BF5" s="635"/>
      <c r="BG5" s="647">
        <v>13380524</v>
      </c>
      <c r="BH5" s="648"/>
      <c r="BI5" s="648"/>
      <c r="BJ5" s="648"/>
      <c r="BK5" s="648"/>
      <c r="BL5" s="648"/>
      <c r="BM5" s="648"/>
      <c r="BN5" s="649"/>
      <c r="BO5" s="650">
        <v>99.9</v>
      </c>
      <c r="BP5" s="650"/>
      <c r="BQ5" s="650"/>
      <c r="BR5" s="650"/>
      <c r="BS5" s="651">
        <v>594348</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225</v>
      </c>
      <c r="CS5" s="630"/>
      <c r="CT5" s="630"/>
      <c r="CU5" s="630"/>
      <c r="CV5" s="630"/>
      <c r="CW5" s="630"/>
      <c r="CX5" s="630"/>
      <c r="CY5" s="631"/>
      <c r="CZ5" s="629" t="s">
        <v>217</v>
      </c>
      <c r="DA5" s="630"/>
      <c r="DB5" s="630"/>
      <c r="DC5" s="631"/>
      <c r="DD5" s="629" t="s">
        <v>226</v>
      </c>
      <c r="DE5" s="630"/>
      <c r="DF5" s="630"/>
      <c r="DG5" s="630"/>
      <c r="DH5" s="630"/>
      <c r="DI5" s="630"/>
      <c r="DJ5" s="630"/>
      <c r="DK5" s="630"/>
      <c r="DL5" s="630"/>
      <c r="DM5" s="630"/>
      <c r="DN5" s="630"/>
      <c r="DO5" s="630"/>
      <c r="DP5" s="631"/>
      <c r="DQ5" s="629" t="s">
        <v>227</v>
      </c>
      <c r="DR5" s="630"/>
      <c r="DS5" s="630"/>
      <c r="DT5" s="630"/>
      <c r="DU5" s="630"/>
      <c r="DV5" s="630"/>
      <c r="DW5" s="630"/>
      <c r="DX5" s="630"/>
      <c r="DY5" s="630"/>
      <c r="DZ5" s="630"/>
      <c r="EA5" s="630"/>
      <c r="EB5" s="630"/>
      <c r="EC5" s="631"/>
    </row>
    <row r="6" spans="2:143" ht="11.25" customHeight="1" x14ac:dyDescent="0.15">
      <c r="B6" s="644" t="s">
        <v>228</v>
      </c>
      <c r="C6" s="645"/>
      <c r="D6" s="645"/>
      <c r="E6" s="645"/>
      <c r="F6" s="645"/>
      <c r="G6" s="645"/>
      <c r="H6" s="645"/>
      <c r="I6" s="645"/>
      <c r="J6" s="645"/>
      <c r="K6" s="645"/>
      <c r="L6" s="645"/>
      <c r="M6" s="645"/>
      <c r="N6" s="645"/>
      <c r="O6" s="645"/>
      <c r="P6" s="645"/>
      <c r="Q6" s="646"/>
      <c r="R6" s="647">
        <v>814095</v>
      </c>
      <c r="S6" s="648"/>
      <c r="T6" s="648"/>
      <c r="U6" s="648"/>
      <c r="V6" s="648"/>
      <c r="W6" s="648"/>
      <c r="X6" s="648"/>
      <c r="Y6" s="649"/>
      <c r="Z6" s="650">
        <v>1.1000000000000001</v>
      </c>
      <c r="AA6" s="650"/>
      <c r="AB6" s="650"/>
      <c r="AC6" s="650"/>
      <c r="AD6" s="651">
        <v>814095</v>
      </c>
      <c r="AE6" s="651"/>
      <c r="AF6" s="651"/>
      <c r="AG6" s="651"/>
      <c r="AH6" s="651"/>
      <c r="AI6" s="651"/>
      <c r="AJ6" s="651"/>
      <c r="AK6" s="651"/>
      <c r="AL6" s="652">
        <v>2.4</v>
      </c>
      <c r="AM6" s="653"/>
      <c r="AN6" s="653"/>
      <c r="AO6" s="654"/>
      <c r="AP6" s="644" t="s">
        <v>229</v>
      </c>
      <c r="AQ6" s="645"/>
      <c r="AR6" s="645"/>
      <c r="AS6" s="645"/>
      <c r="AT6" s="645"/>
      <c r="AU6" s="645"/>
      <c r="AV6" s="645"/>
      <c r="AW6" s="645"/>
      <c r="AX6" s="645"/>
      <c r="AY6" s="645"/>
      <c r="AZ6" s="645"/>
      <c r="BA6" s="645"/>
      <c r="BB6" s="645"/>
      <c r="BC6" s="645"/>
      <c r="BD6" s="645"/>
      <c r="BE6" s="645"/>
      <c r="BF6" s="646"/>
      <c r="BG6" s="647">
        <v>13380524</v>
      </c>
      <c r="BH6" s="648"/>
      <c r="BI6" s="648"/>
      <c r="BJ6" s="648"/>
      <c r="BK6" s="648"/>
      <c r="BL6" s="648"/>
      <c r="BM6" s="648"/>
      <c r="BN6" s="649"/>
      <c r="BO6" s="650">
        <v>99.9</v>
      </c>
      <c r="BP6" s="650"/>
      <c r="BQ6" s="650"/>
      <c r="BR6" s="650"/>
      <c r="BS6" s="651">
        <v>594348</v>
      </c>
      <c r="BT6" s="651"/>
      <c r="BU6" s="651"/>
      <c r="BV6" s="651"/>
      <c r="BW6" s="651"/>
      <c r="BX6" s="651"/>
      <c r="BY6" s="651"/>
      <c r="BZ6" s="651"/>
      <c r="CA6" s="651"/>
      <c r="CB6" s="655"/>
      <c r="CD6" s="658" t="s">
        <v>230</v>
      </c>
      <c r="CE6" s="659"/>
      <c r="CF6" s="659"/>
      <c r="CG6" s="659"/>
      <c r="CH6" s="659"/>
      <c r="CI6" s="659"/>
      <c r="CJ6" s="659"/>
      <c r="CK6" s="659"/>
      <c r="CL6" s="659"/>
      <c r="CM6" s="659"/>
      <c r="CN6" s="659"/>
      <c r="CO6" s="659"/>
      <c r="CP6" s="659"/>
      <c r="CQ6" s="660"/>
      <c r="CR6" s="647">
        <v>266031</v>
      </c>
      <c r="CS6" s="648"/>
      <c r="CT6" s="648"/>
      <c r="CU6" s="648"/>
      <c r="CV6" s="648"/>
      <c r="CW6" s="648"/>
      <c r="CX6" s="648"/>
      <c r="CY6" s="649"/>
      <c r="CZ6" s="641">
        <v>0.4</v>
      </c>
      <c r="DA6" s="642"/>
      <c r="DB6" s="642"/>
      <c r="DC6" s="661"/>
      <c r="DD6" s="656" t="s">
        <v>231</v>
      </c>
      <c r="DE6" s="648"/>
      <c r="DF6" s="648"/>
      <c r="DG6" s="648"/>
      <c r="DH6" s="648"/>
      <c r="DI6" s="648"/>
      <c r="DJ6" s="648"/>
      <c r="DK6" s="648"/>
      <c r="DL6" s="648"/>
      <c r="DM6" s="648"/>
      <c r="DN6" s="648"/>
      <c r="DO6" s="648"/>
      <c r="DP6" s="649"/>
      <c r="DQ6" s="656">
        <v>266031</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8818</v>
      </c>
      <c r="S7" s="648"/>
      <c r="T7" s="648"/>
      <c r="U7" s="648"/>
      <c r="V7" s="648"/>
      <c r="W7" s="648"/>
      <c r="X7" s="648"/>
      <c r="Y7" s="649"/>
      <c r="Z7" s="650">
        <v>0</v>
      </c>
      <c r="AA7" s="650"/>
      <c r="AB7" s="650"/>
      <c r="AC7" s="650"/>
      <c r="AD7" s="651">
        <v>8818</v>
      </c>
      <c r="AE7" s="651"/>
      <c r="AF7" s="651"/>
      <c r="AG7" s="651"/>
      <c r="AH7" s="651"/>
      <c r="AI7" s="651"/>
      <c r="AJ7" s="651"/>
      <c r="AK7" s="651"/>
      <c r="AL7" s="652">
        <v>0</v>
      </c>
      <c r="AM7" s="653"/>
      <c r="AN7" s="653"/>
      <c r="AO7" s="654"/>
      <c r="AP7" s="644" t="s">
        <v>233</v>
      </c>
      <c r="AQ7" s="645"/>
      <c r="AR7" s="645"/>
      <c r="AS7" s="645"/>
      <c r="AT7" s="645"/>
      <c r="AU7" s="645"/>
      <c r="AV7" s="645"/>
      <c r="AW7" s="645"/>
      <c r="AX7" s="645"/>
      <c r="AY7" s="645"/>
      <c r="AZ7" s="645"/>
      <c r="BA7" s="645"/>
      <c r="BB7" s="645"/>
      <c r="BC7" s="645"/>
      <c r="BD7" s="645"/>
      <c r="BE7" s="645"/>
      <c r="BF7" s="646"/>
      <c r="BG7" s="647">
        <v>5718549</v>
      </c>
      <c r="BH7" s="648"/>
      <c r="BI7" s="648"/>
      <c r="BJ7" s="648"/>
      <c r="BK7" s="648"/>
      <c r="BL7" s="648"/>
      <c r="BM7" s="648"/>
      <c r="BN7" s="649"/>
      <c r="BO7" s="650">
        <v>42.7</v>
      </c>
      <c r="BP7" s="650"/>
      <c r="BQ7" s="650"/>
      <c r="BR7" s="650"/>
      <c r="BS7" s="651">
        <v>174438</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18489370</v>
      </c>
      <c r="CS7" s="648"/>
      <c r="CT7" s="648"/>
      <c r="CU7" s="648"/>
      <c r="CV7" s="648"/>
      <c r="CW7" s="648"/>
      <c r="CX7" s="648"/>
      <c r="CY7" s="649"/>
      <c r="CZ7" s="650">
        <v>25.4</v>
      </c>
      <c r="DA7" s="650"/>
      <c r="DB7" s="650"/>
      <c r="DC7" s="650"/>
      <c r="DD7" s="656">
        <v>266650</v>
      </c>
      <c r="DE7" s="648"/>
      <c r="DF7" s="648"/>
      <c r="DG7" s="648"/>
      <c r="DH7" s="648"/>
      <c r="DI7" s="648"/>
      <c r="DJ7" s="648"/>
      <c r="DK7" s="648"/>
      <c r="DL7" s="648"/>
      <c r="DM7" s="648"/>
      <c r="DN7" s="648"/>
      <c r="DO7" s="648"/>
      <c r="DP7" s="649"/>
      <c r="DQ7" s="656">
        <v>5585862</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24009</v>
      </c>
      <c r="S8" s="648"/>
      <c r="T8" s="648"/>
      <c r="U8" s="648"/>
      <c r="V8" s="648"/>
      <c r="W8" s="648"/>
      <c r="X8" s="648"/>
      <c r="Y8" s="649"/>
      <c r="Z8" s="650">
        <v>0</v>
      </c>
      <c r="AA8" s="650"/>
      <c r="AB8" s="650"/>
      <c r="AC8" s="650"/>
      <c r="AD8" s="651">
        <v>24009</v>
      </c>
      <c r="AE8" s="651"/>
      <c r="AF8" s="651"/>
      <c r="AG8" s="651"/>
      <c r="AH8" s="651"/>
      <c r="AI8" s="651"/>
      <c r="AJ8" s="651"/>
      <c r="AK8" s="651"/>
      <c r="AL8" s="652">
        <v>0.1</v>
      </c>
      <c r="AM8" s="653"/>
      <c r="AN8" s="653"/>
      <c r="AO8" s="654"/>
      <c r="AP8" s="644" t="s">
        <v>236</v>
      </c>
      <c r="AQ8" s="645"/>
      <c r="AR8" s="645"/>
      <c r="AS8" s="645"/>
      <c r="AT8" s="645"/>
      <c r="AU8" s="645"/>
      <c r="AV8" s="645"/>
      <c r="AW8" s="645"/>
      <c r="AX8" s="645"/>
      <c r="AY8" s="645"/>
      <c r="AZ8" s="645"/>
      <c r="BA8" s="645"/>
      <c r="BB8" s="645"/>
      <c r="BC8" s="645"/>
      <c r="BD8" s="645"/>
      <c r="BE8" s="645"/>
      <c r="BF8" s="646"/>
      <c r="BG8" s="647">
        <v>183088</v>
      </c>
      <c r="BH8" s="648"/>
      <c r="BI8" s="648"/>
      <c r="BJ8" s="648"/>
      <c r="BK8" s="648"/>
      <c r="BL8" s="648"/>
      <c r="BM8" s="648"/>
      <c r="BN8" s="649"/>
      <c r="BO8" s="650">
        <v>1.4</v>
      </c>
      <c r="BP8" s="650"/>
      <c r="BQ8" s="650"/>
      <c r="BR8" s="650"/>
      <c r="BS8" s="656" t="s">
        <v>231</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18490398</v>
      </c>
      <c r="CS8" s="648"/>
      <c r="CT8" s="648"/>
      <c r="CU8" s="648"/>
      <c r="CV8" s="648"/>
      <c r="CW8" s="648"/>
      <c r="CX8" s="648"/>
      <c r="CY8" s="649"/>
      <c r="CZ8" s="650">
        <v>25.4</v>
      </c>
      <c r="DA8" s="650"/>
      <c r="DB8" s="650"/>
      <c r="DC8" s="650"/>
      <c r="DD8" s="656">
        <v>223909</v>
      </c>
      <c r="DE8" s="648"/>
      <c r="DF8" s="648"/>
      <c r="DG8" s="648"/>
      <c r="DH8" s="648"/>
      <c r="DI8" s="648"/>
      <c r="DJ8" s="648"/>
      <c r="DK8" s="648"/>
      <c r="DL8" s="648"/>
      <c r="DM8" s="648"/>
      <c r="DN8" s="648"/>
      <c r="DO8" s="648"/>
      <c r="DP8" s="649"/>
      <c r="DQ8" s="656">
        <v>9161684</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28014</v>
      </c>
      <c r="S9" s="648"/>
      <c r="T9" s="648"/>
      <c r="U9" s="648"/>
      <c r="V9" s="648"/>
      <c r="W9" s="648"/>
      <c r="X9" s="648"/>
      <c r="Y9" s="649"/>
      <c r="Z9" s="650">
        <v>0</v>
      </c>
      <c r="AA9" s="650"/>
      <c r="AB9" s="650"/>
      <c r="AC9" s="650"/>
      <c r="AD9" s="651">
        <v>28014</v>
      </c>
      <c r="AE9" s="651"/>
      <c r="AF9" s="651"/>
      <c r="AG9" s="651"/>
      <c r="AH9" s="651"/>
      <c r="AI9" s="651"/>
      <c r="AJ9" s="651"/>
      <c r="AK9" s="651"/>
      <c r="AL9" s="652">
        <v>0.1</v>
      </c>
      <c r="AM9" s="653"/>
      <c r="AN9" s="653"/>
      <c r="AO9" s="654"/>
      <c r="AP9" s="644" t="s">
        <v>239</v>
      </c>
      <c r="AQ9" s="645"/>
      <c r="AR9" s="645"/>
      <c r="AS9" s="645"/>
      <c r="AT9" s="645"/>
      <c r="AU9" s="645"/>
      <c r="AV9" s="645"/>
      <c r="AW9" s="645"/>
      <c r="AX9" s="645"/>
      <c r="AY9" s="645"/>
      <c r="AZ9" s="645"/>
      <c r="BA9" s="645"/>
      <c r="BB9" s="645"/>
      <c r="BC9" s="645"/>
      <c r="BD9" s="645"/>
      <c r="BE9" s="645"/>
      <c r="BF9" s="646"/>
      <c r="BG9" s="647">
        <v>4677668</v>
      </c>
      <c r="BH9" s="648"/>
      <c r="BI9" s="648"/>
      <c r="BJ9" s="648"/>
      <c r="BK9" s="648"/>
      <c r="BL9" s="648"/>
      <c r="BM9" s="648"/>
      <c r="BN9" s="649"/>
      <c r="BO9" s="650">
        <v>34.9</v>
      </c>
      <c r="BP9" s="650"/>
      <c r="BQ9" s="650"/>
      <c r="BR9" s="650"/>
      <c r="BS9" s="656" t="s">
        <v>137</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6807472</v>
      </c>
      <c r="CS9" s="648"/>
      <c r="CT9" s="648"/>
      <c r="CU9" s="648"/>
      <c r="CV9" s="648"/>
      <c r="CW9" s="648"/>
      <c r="CX9" s="648"/>
      <c r="CY9" s="649"/>
      <c r="CZ9" s="650">
        <v>9.4</v>
      </c>
      <c r="DA9" s="650"/>
      <c r="DB9" s="650"/>
      <c r="DC9" s="650"/>
      <c r="DD9" s="656">
        <v>29121</v>
      </c>
      <c r="DE9" s="648"/>
      <c r="DF9" s="648"/>
      <c r="DG9" s="648"/>
      <c r="DH9" s="648"/>
      <c r="DI9" s="648"/>
      <c r="DJ9" s="648"/>
      <c r="DK9" s="648"/>
      <c r="DL9" s="648"/>
      <c r="DM9" s="648"/>
      <c r="DN9" s="648"/>
      <c r="DO9" s="648"/>
      <c r="DP9" s="649"/>
      <c r="DQ9" s="656">
        <v>6211866</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128</v>
      </c>
      <c r="S10" s="648"/>
      <c r="T10" s="648"/>
      <c r="U10" s="648"/>
      <c r="V10" s="648"/>
      <c r="W10" s="648"/>
      <c r="X10" s="648"/>
      <c r="Y10" s="649"/>
      <c r="Z10" s="650" t="s">
        <v>128</v>
      </c>
      <c r="AA10" s="650"/>
      <c r="AB10" s="650"/>
      <c r="AC10" s="650"/>
      <c r="AD10" s="651" t="s">
        <v>231</v>
      </c>
      <c r="AE10" s="651"/>
      <c r="AF10" s="651"/>
      <c r="AG10" s="651"/>
      <c r="AH10" s="651"/>
      <c r="AI10" s="651"/>
      <c r="AJ10" s="651"/>
      <c r="AK10" s="651"/>
      <c r="AL10" s="652" t="s">
        <v>231</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331234</v>
      </c>
      <c r="BH10" s="648"/>
      <c r="BI10" s="648"/>
      <c r="BJ10" s="648"/>
      <c r="BK10" s="648"/>
      <c r="BL10" s="648"/>
      <c r="BM10" s="648"/>
      <c r="BN10" s="649"/>
      <c r="BO10" s="650">
        <v>2.5</v>
      </c>
      <c r="BP10" s="650"/>
      <c r="BQ10" s="650"/>
      <c r="BR10" s="650"/>
      <c r="BS10" s="656">
        <v>54832</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v>56604</v>
      </c>
      <c r="CS10" s="648"/>
      <c r="CT10" s="648"/>
      <c r="CU10" s="648"/>
      <c r="CV10" s="648"/>
      <c r="CW10" s="648"/>
      <c r="CX10" s="648"/>
      <c r="CY10" s="649"/>
      <c r="CZ10" s="650">
        <v>0.1</v>
      </c>
      <c r="DA10" s="650"/>
      <c r="DB10" s="650"/>
      <c r="DC10" s="650"/>
      <c r="DD10" s="656" t="s">
        <v>231</v>
      </c>
      <c r="DE10" s="648"/>
      <c r="DF10" s="648"/>
      <c r="DG10" s="648"/>
      <c r="DH10" s="648"/>
      <c r="DI10" s="648"/>
      <c r="DJ10" s="648"/>
      <c r="DK10" s="648"/>
      <c r="DL10" s="648"/>
      <c r="DM10" s="648"/>
      <c r="DN10" s="648"/>
      <c r="DO10" s="648"/>
      <c r="DP10" s="649"/>
      <c r="DQ10" s="656">
        <v>53598</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2688046</v>
      </c>
      <c r="S11" s="648"/>
      <c r="T11" s="648"/>
      <c r="U11" s="648"/>
      <c r="V11" s="648"/>
      <c r="W11" s="648"/>
      <c r="X11" s="648"/>
      <c r="Y11" s="649"/>
      <c r="Z11" s="652">
        <v>3.6</v>
      </c>
      <c r="AA11" s="653"/>
      <c r="AB11" s="653"/>
      <c r="AC11" s="665"/>
      <c r="AD11" s="656">
        <v>2688046</v>
      </c>
      <c r="AE11" s="648"/>
      <c r="AF11" s="648"/>
      <c r="AG11" s="648"/>
      <c r="AH11" s="648"/>
      <c r="AI11" s="648"/>
      <c r="AJ11" s="648"/>
      <c r="AK11" s="649"/>
      <c r="AL11" s="652">
        <v>7.9</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526559</v>
      </c>
      <c r="BH11" s="648"/>
      <c r="BI11" s="648"/>
      <c r="BJ11" s="648"/>
      <c r="BK11" s="648"/>
      <c r="BL11" s="648"/>
      <c r="BM11" s="648"/>
      <c r="BN11" s="649"/>
      <c r="BO11" s="650">
        <v>3.9</v>
      </c>
      <c r="BP11" s="650"/>
      <c r="BQ11" s="650"/>
      <c r="BR11" s="650"/>
      <c r="BS11" s="656">
        <v>119606</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3849740</v>
      </c>
      <c r="CS11" s="648"/>
      <c r="CT11" s="648"/>
      <c r="CU11" s="648"/>
      <c r="CV11" s="648"/>
      <c r="CW11" s="648"/>
      <c r="CX11" s="648"/>
      <c r="CY11" s="649"/>
      <c r="CZ11" s="650">
        <v>5.3</v>
      </c>
      <c r="DA11" s="650"/>
      <c r="DB11" s="650"/>
      <c r="DC11" s="650"/>
      <c r="DD11" s="656">
        <v>762585</v>
      </c>
      <c r="DE11" s="648"/>
      <c r="DF11" s="648"/>
      <c r="DG11" s="648"/>
      <c r="DH11" s="648"/>
      <c r="DI11" s="648"/>
      <c r="DJ11" s="648"/>
      <c r="DK11" s="648"/>
      <c r="DL11" s="648"/>
      <c r="DM11" s="648"/>
      <c r="DN11" s="648"/>
      <c r="DO11" s="648"/>
      <c r="DP11" s="649"/>
      <c r="DQ11" s="656">
        <v>1324374</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v>25318</v>
      </c>
      <c r="S12" s="648"/>
      <c r="T12" s="648"/>
      <c r="U12" s="648"/>
      <c r="V12" s="648"/>
      <c r="W12" s="648"/>
      <c r="X12" s="648"/>
      <c r="Y12" s="649"/>
      <c r="Z12" s="650">
        <v>0</v>
      </c>
      <c r="AA12" s="650"/>
      <c r="AB12" s="650"/>
      <c r="AC12" s="650"/>
      <c r="AD12" s="651">
        <v>25318</v>
      </c>
      <c r="AE12" s="651"/>
      <c r="AF12" s="651"/>
      <c r="AG12" s="651"/>
      <c r="AH12" s="651"/>
      <c r="AI12" s="651"/>
      <c r="AJ12" s="651"/>
      <c r="AK12" s="651"/>
      <c r="AL12" s="652">
        <v>0.1</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6438681</v>
      </c>
      <c r="BH12" s="648"/>
      <c r="BI12" s="648"/>
      <c r="BJ12" s="648"/>
      <c r="BK12" s="648"/>
      <c r="BL12" s="648"/>
      <c r="BM12" s="648"/>
      <c r="BN12" s="649"/>
      <c r="BO12" s="650">
        <v>48.1</v>
      </c>
      <c r="BP12" s="650"/>
      <c r="BQ12" s="650"/>
      <c r="BR12" s="650"/>
      <c r="BS12" s="656">
        <v>419910</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2580280</v>
      </c>
      <c r="CS12" s="648"/>
      <c r="CT12" s="648"/>
      <c r="CU12" s="648"/>
      <c r="CV12" s="648"/>
      <c r="CW12" s="648"/>
      <c r="CX12" s="648"/>
      <c r="CY12" s="649"/>
      <c r="CZ12" s="650">
        <v>3.5</v>
      </c>
      <c r="DA12" s="650"/>
      <c r="DB12" s="650"/>
      <c r="DC12" s="650"/>
      <c r="DD12" s="656">
        <v>117867</v>
      </c>
      <c r="DE12" s="648"/>
      <c r="DF12" s="648"/>
      <c r="DG12" s="648"/>
      <c r="DH12" s="648"/>
      <c r="DI12" s="648"/>
      <c r="DJ12" s="648"/>
      <c r="DK12" s="648"/>
      <c r="DL12" s="648"/>
      <c r="DM12" s="648"/>
      <c r="DN12" s="648"/>
      <c r="DO12" s="648"/>
      <c r="DP12" s="649"/>
      <c r="DQ12" s="656">
        <v>1604553</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251</v>
      </c>
      <c r="S13" s="648"/>
      <c r="T13" s="648"/>
      <c r="U13" s="648"/>
      <c r="V13" s="648"/>
      <c r="W13" s="648"/>
      <c r="X13" s="648"/>
      <c r="Y13" s="649"/>
      <c r="Z13" s="650" t="s">
        <v>231</v>
      </c>
      <c r="AA13" s="650"/>
      <c r="AB13" s="650"/>
      <c r="AC13" s="650"/>
      <c r="AD13" s="651" t="s">
        <v>231</v>
      </c>
      <c r="AE13" s="651"/>
      <c r="AF13" s="651"/>
      <c r="AG13" s="651"/>
      <c r="AH13" s="651"/>
      <c r="AI13" s="651"/>
      <c r="AJ13" s="651"/>
      <c r="AK13" s="651"/>
      <c r="AL13" s="652" t="s">
        <v>128</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6335598</v>
      </c>
      <c r="BH13" s="648"/>
      <c r="BI13" s="648"/>
      <c r="BJ13" s="648"/>
      <c r="BK13" s="648"/>
      <c r="BL13" s="648"/>
      <c r="BM13" s="648"/>
      <c r="BN13" s="649"/>
      <c r="BO13" s="650">
        <v>47.3</v>
      </c>
      <c r="BP13" s="650"/>
      <c r="BQ13" s="650"/>
      <c r="BR13" s="650"/>
      <c r="BS13" s="656">
        <v>419910</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6948295</v>
      </c>
      <c r="CS13" s="648"/>
      <c r="CT13" s="648"/>
      <c r="CU13" s="648"/>
      <c r="CV13" s="648"/>
      <c r="CW13" s="648"/>
      <c r="CX13" s="648"/>
      <c r="CY13" s="649"/>
      <c r="CZ13" s="650">
        <v>9.5</v>
      </c>
      <c r="DA13" s="650"/>
      <c r="DB13" s="650"/>
      <c r="DC13" s="650"/>
      <c r="DD13" s="656">
        <v>1455731</v>
      </c>
      <c r="DE13" s="648"/>
      <c r="DF13" s="648"/>
      <c r="DG13" s="648"/>
      <c r="DH13" s="648"/>
      <c r="DI13" s="648"/>
      <c r="DJ13" s="648"/>
      <c r="DK13" s="648"/>
      <c r="DL13" s="648"/>
      <c r="DM13" s="648"/>
      <c r="DN13" s="648"/>
      <c r="DO13" s="648"/>
      <c r="DP13" s="649"/>
      <c r="DQ13" s="656">
        <v>5209634</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v>124</v>
      </c>
      <c r="S14" s="648"/>
      <c r="T14" s="648"/>
      <c r="U14" s="648"/>
      <c r="V14" s="648"/>
      <c r="W14" s="648"/>
      <c r="X14" s="648"/>
      <c r="Y14" s="649"/>
      <c r="Z14" s="650">
        <v>0</v>
      </c>
      <c r="AA14" s="650"/>
      <c r="AB14" s="650"/>
      <c r="AC14" s="650"/>
      <c r="AD14" s="651">
        <v>124</v>
      </c>
      <c r="AE14" s="651"/>
      <c r="AF14" s="651"/>
      <c r="AG14" s="651"/>
      <c r="AH14" s="651"/>
      <c r="AI14" s="651"/>
      <c r="AJ14" s="651"/>
      <c r="AK14" s="651"/>
      <c r="AL14" s="652">
        <v>0</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474058</v>
      </c>
      <c r="BH14" s="648"/>
      <c r="BI14" s="648"/>
      <c r="BJ14" s="648"/>
      <c r="BK14" s="648"/>
      <c r="BL14" s="648"/>
      <c r="BM14" s="648"/>
      <c r="BN14" s="649"/>
      <c r="BO14" s="650">
        <v>3.5</v>
      </c>
      <c r="BP14" s="650"/>
      <c r="BQ14" s="650"/>
      <c r="BR14" s="650"/>
      <c r="BS14" s="656" t="s">
        <v>128</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1932609</v>
      </c>
      <c r="CS14" s="648"/>
      <c r="CT14" s="648"/>
      <c r="CU14" s="648"/>
      <c r="CV14" s="648"/>
      <c r="CW14" s="648"/>
      <c r="CX14" s="648"/>
      <c r="CY14" s="649"/>
      <c r="CZ14" s="650">
        <v>2.7</v>
      </c>
      <c r="DA14" s="650"/>
      <c r="DB14" s="650"/>
      <c r="DC14" s="650"/>
      <c r="DD14" s="656">
        <v>91314</v>
      </c>
      <c r="DE14" s="648"/>
      <c r="DF14" s="648"/>
      <c r="DG14" s="648"/>
      <c r="DH14" s="648"/>
      <c r="DI14" s="648"/>
      <c r="DJ14" s="648"/>
      <c r="DK14" s="648"/>
      <c r="DL14" s="648"/>
      <c r="DM14" s="648"/>
      <c r="DN14" s="648"/>
      <c r="DO14" s="648"/>
      <c r="DP14" s="649"/>
      <c r="DQ14" s="656">
        <v>1786822</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231</v>
      </c>
      <c r="S15" s="648"/>
      <c r="T15" s="648"/>
      <c r="U15" s="648"/>
      <c r="V15" s="648"/>
      <c r="W15" s="648"/>
      <c r="X15" s="648"/>
      <c r="Y15" s="649"/>
      <c r="Z15" s="650" t="s">
        <v>128</v>
      </c>
      <c r="AA15" s="650"/>
      <c r="AB15" s="650"/>
      <c r="AC15" s="650"/>
      <c r="AD15" s="651" t="s">
        <v>128</v>
      </c>
      <c r="AE15" s="651"/>
      <c r="AF15" s="651"/>
      <c r="AG15" s="651"/>
      <c r="AH15" s="651"/>
      <c r="AI15" s="651"/>
      <c r="AJ15" s="651"/>
      <c r="AK15" s="651"/>
      <c r="AL15" s="652" t="s">
        <v>128</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749236</v>
      </c>
      <c r="BH15" s="648"/>
      <c r="BI15" s="648"/>
      <c r="BJ15" s="648"/>
      <c r="BK15" s="648"/>
      <c r="BL15" s="648"/>
      <c r="BM15" s="648"/>
      <c r="BN15" s="649"/>
      <c r="BO15" s="650">
        <v>5.6</v>
      </c>
      <c r="BP15" s="650"/>
      <c r="BQ15" s="650"/>
      <c r="BR15" s="650"/>
      <c r="BS15" s="656" t="s">
        <v>231</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5651018</v>
      </c>
      <c r="CS15" s="648"/>
      <c r="CT15" s="648"/>
      <c r="CU15" s="648"/>
      <c r="CV15" s="648"/>
      <c r="CW15" s="648"/>
      <c r="CX15" s="648"/>
      <c r="CY15" s="649"/>
      <c r="CZ15" s="650">
        <v>7.8</v>
      </c>
      <c r="DA15" s="650"/>
      <c r="DB15" s="650"/>
      <c r="DC15" s="650"/>
      <c r="DD15" s="656">
        <v>1117876</v>
      </c>
      <c r="DE15" s="648"/>
      <c r="DF15" s="648"/>
      <c r="DG15" s="648"/>
      <c r="DH15" s="648"/>
      <c r="DI15" s="648"/>
      <c r="DJ15" s="648"/>
      <c r="DK15" s="648"/>
      <c r="DL15" s="648"/>
      <c r="DM15" s="648"/>
      <c r="DN15" s="648"/>
      <c r="DO15" s="648"/>
      <c r="DP15" s="649"/>
      <c r="DQ15" s="656">
        <v>3611490</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37791</v>
      </c>
      <c r="S16" s="648"/>
      <c r="T16" s="648"/>
      <c r="U16" s="648"/>
      <c r="V16" s="648"/>
      <c r="W16" s="648"/>
      <c r="X16" s="648"/>
      <c r="Y16" s="649"/>
      <c r="Z16" s="650">
        <v>0.1</v>
      </c>
      <c r="AA16" s="650"/>
      <c r="AB16" s="650"/>
      <c r="AC16" s="650"/>
      <c r="AD16" s="651">
        <v>37791</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262</v>
      </c>
      <c r="BH16" s="648"/>
      <c r="BI16" s="648"/>
      <c r="BJ16" s="648"/>
      <c r="BK16" s="648"/>
      <c r="BL16" s="648"/>
      <c r="BM16" s="648"/>
      <c r="BN16" s="649"/>
      <c r="BO16" s="650" t="s">
        <v>231</v>
      </c>
      <c r="BP16" s="650"/>
      <c r="BQ16" s="650"/>
      <c r="BR16" s="650"/>
      <c r="BS16" s="656" t="s">
        <v>128</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234068</v>
      </c>
      <c r="CS16" s="648"/>
      <c r="CT16" s="648"/>
      <c r="CU16" s="648"/>
      <c r="CV16" s="648"/>
      <c r="CW16" s="648"/>
      <c r="CX16" s="648"/>
      <c r="CY16" s="649"/>
      <c r="CZ16" s="650">
        <v>0.3</v>
      </c>
      <c r="DA16" s="650"/>
      <c r="DB16" s="650"/>
      <c r="DC16" s="650"/>
      <c r="DD16" s="656" t="s">
        <v>128</v>
      </c>
      <c r="DE16" s="648"/>
      <c r="DF16" s="648"/>
      <c r="DG16" s="648"/>
      <c r="DH16" s="648"/>
      <c r="DI16" s="648"/>
      <c r="DJ16" s="648"/>
      <c r="DK16" s="648"/>
      <c r="DL16" s="648"/>
      <c r="DM16" s="648"/>
      <c r="DN16" s="648"/>
      <c r="DO16" s="648"/>
      <c r="DP16" s="649"/>
      <c r="DQ16" s="656">
        <v>109386</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83483</v>
      </c>
      <c r="S17" s="648"/>
      <c r="T17" s="648"/>
      <c r="U17" s="648"/>
      <c r="V17" s="648"/>
      <c r="W17" s="648"/>
      <c r="X17" s="648"/>
      <c r="Y17" s="649"/>
      <c r="Z17" s="650">
        <v>0.1</v>
      </c>
      <c r="AA17" s="650"/>
      <c r="AB17" s="650"/>
      <c r="AC17" s="650"/>
      <c r="AD17" s="651">
        <v>83483</v>
      </c>
      <c r="AE17" s="651"/>
      <c r="AF17" s="651"/>
      <c r="AG17" s="651"/>
      <c r="AH17" s="651"/>
      <c r="AI17" s="651"/>
      <c r="AJ17" s="651"/>
      <c r="AK17" s="651"/>
      <c r="AL17" s="652">
        <v>0.2</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50" t="s">
        <v>128</v>
      </c>
      <c r="BP17" s="650"/>
      <c r="BQ17" s="650"/>
      <c r="BR17" s="650"/>
      <c r="BS17" s="656" t="s">
        <v>231</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7495860</v>
      </c>
      <c r="CS17" s="648"/>
      <c r="CT17" s="648"/>
      <c r="CU17" s="648"/>
      <c r="CV17" s="648"/>
      <c r="CW17" s="648"/>
      <c r="CX17" s="648"/>
      <c r="CY17" s="649"/>
      <c r="CZ17" s="650">
        <v>10.3</v>
      </c>
      <c r="DA17" s="650"/>
      <c r="DB17" s="650"/>
      <c r="DC17" s="650"/>
      <c r="DD17" s="656" t="s">
        <v>251</v>
      </c>
      <c r="DE17" s="648"/>
      <c r="DF17" s="648"/>
      <c r="DG17" s="648"/>
      <c r="DH17" s="648"/>
      <c r="DI17" s="648"/>
      <c r="DJ17" s="648"/>
      <c r="DK17" s="648"/>
      <c r="DL17" s="648"/>
      <c r="DM17" s="648"/>
      <c r="DN17" s="648"/>
      <c r="DO17" s="648"/>
      <c r="DP17" s="649"/>
      <c r="DQ17" s="656">
        <v>7434567</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109229</v>
      </c>
      <c r="S18" s="648"/>
      <c r="T18" s="648"/>
      <c r="U18" s="648"/>
      <c r="V18" s="648"/>
      <c r="W18" s="648"/>
      <c r="X18" s="648"/>
      <c r="Y18" s="649"/>
      <c r="Z18" s="650">
        <v>0.1</v>
      </c>
      <c r="AA18" s="650"/>
      <c r="AB18" s="650"/>
      <c r="AC18" s="650"/>
      <c r="AD18" s="651">
        <v>109229</v>
      </c>
      <c r="AE18" s="651"/>
      <c r="AF18" s="651"/>
      <c r="AG18" s="651"/>
      <c r="AH18" s="651"/>
      <c r="AI18" s="651"/>
      <c r="AJ18" s="651"/>
      <c r="AK18" s="651"/>
      <c r="AL18" s="652">
        <v>0.3</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231</v>
      </c>
      <c r="BH18" s="648"/>
      <c r="BI18" s="648"/>
      <c r="BJ18" s="648"/>
      <c r="BK18" s="648"/>
      <c r="BL18" s="648"/>
      <c r="BM18" s="648"/>
      <c r="BN18" s="649"/>
      <c r="BO18" s="650" t="s">
        <v>128</v>
      </c>
      <c r="BP18" s="650"/>
      <c r="BQ18" s="650"/>
      <c r="BR18" s="650"/>
      <c r="BS18" s="656" t="s">
        <v>128</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231</v>
      </c>
      <c r="DA18" s="650"/>
      <c r="DB18" s="650"/>
      <c r="DC18" s="650"/>
      <c r="DD18" s="656" t="s">
        <v>231</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79041</v>
      </c>
      <c r="S19" s="648"/>
      <c r="T19" s="648"/>
      <c r="U19" s="648"/>
      <c r="V19" s="648"/>
      <c r="W19" s="648"/>
      <c r="X19" s="648"/>
      <c r="Y19" s="649"/>
      <c r="Z19" s="650">
        <v>0.1</v>
      </c>
      <c r="AA19" s="650"/>
      <c r="AB19" s="650"/>
      <c r="AC19" s="650"/>
      <c r="AD19" s="651">
        <v>79041</v>
      </c>
      <c r="AE19" s="651"/>
      <c r="AF19" s="651"/>
      <c r="AG19" s="651"/>
      <c r="AH19" s="651"/>
      <c r="AI19" s="651"/>
      <c r="AJ19" s="651"/>
      <c r="AK19" s="651"/>
      <c r="AL19" s="652">
        <v>0.2</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18456</v>
      </c>
      <c r="BH19" s="648"/>
      <c r="BI19" s="648"/>
      <c r="BJ19" s="648"/>
      <c r="BK19" s="648"/>
      <c r="BL19" s="648"/>
      <c r="BM19" s="648"/>
      <c r="BN19" s="649"/>
      <c r="BO19" s="650">
        <v>0.1</v>
      </c>
      <c r="BP19" s="650"/>
      <c r="BQ19" s="650"/>
      <c r="BR19" s="650"/>
      <c r="BS19" s="656" t="s">
        <v>128</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231</v>
      </c>
      <c r="CS19" s="648"/>
      <c r="CT19" s="648"/>
      <c r="CU19" s="648"/>
      <c r="CV19" s="648"/>
      <c r="CW19" s="648"/>
      <c r="CX19" s="648"/>
      <c r="CY19" s="649"/>
      <c r="CZ19" s="650" t="s">
        <v>231</v>
      </c>
      <c r="DA19" s="650"/>
      <c r="DB19" s="650"/>
      <c r="DC19" s="650"/>
      <c r="DD19" s="656" t="s">
        <v>128</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15331</v>
      </c>
      <c r="S20" s="648"/>
      <c r="T20" s="648"/>
      <c r="U20" s="648"/>
      <c r="V20" s="648"/>
      <c r="W20" s="648"/>
      <c r="X20" s="648"/>
      <c r="Y20" s="649"/>
      <c r="Z20" s="650">
        <v>0</v>
      </c>
      <c r="AA20" s="650"/>
      <c r="AB20" s="650"/>
      <c r="AC20" s="650"/>
      <c r="AD20" s="651">
        <v>15331</v>
      </c>
      <c r="AE20" s="651"/>
      <c r="AF20" s="651"/>
      <c r="AG20" s="651"/>
      <c r="AH20" s="651"/>
      <c r="AI20" s="651"/>
      <c r="AJ20" s="651"/>
      <c r="AK20" s="651"/>
      <c r="AL20" s="652">
        <v>0</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18456</v>
      </c>
      <c r="BH20" s="648"/>
      <c r="BI20" s="648"/>
      <c r="BJ20" s="648"/>
      <c r="BK20" s="648"/>
      <c r="BL20" s="648"/>
      <c r="BM20" s="648"/>
      <c r="BN20" s="649"/>
      <c r="BO20" s="650">
        <v>0.1</v>
      </c>
      <c r="BP20" s="650"/>
      <c r="BQ20" s="650"/>
      <c r="BR20" s="650"/>
      <c r="BS20" s="656" t="s">
        <v>231</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72801745</v>
      </c>
      <c r="CS20" s="648"/>
      <c r="CT20" s="648"/>
      <c r="CU20" s="648"/>
      <c r="CV20" s="648"/>
      <c r="CW20" s="648"/>
      <c r="CX20" s="648"/>
      <c r="CY20" s="649"/>
      <c r="CZ20" s="650">
        <v>100</v>
      </c>
      <c r="DA20" s="650"/>
      <c r="DB20" s="650"/>
      <c r="DC20" s="650"/>
      <c r="DD20" s="656">
        <v>4065053</v>
      </c>
      <c r="DE20" s="648"/>
      <c r="DF20" s="648"/>
      <c r="DG20" s="648"/>
      <c r="DH20" s="648"/>
      <c r="DI20" s="648"/>
      <c r="DJ20" s="648"/>
      <c r="DK20" s="648"/>
      <c r="DL20" s="648"/>
      <c r="DM20" s="648"/>
      <c r="DN20" s="648"/>
      <c r="DO20" s="648"/>
      <c r="DP20" s="649"/>
      <c r="DQ20" s="656">
        <v>42359867</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14857</v>
      </c>
      <c r="S21" s="648"/>
      <c r="T21" s="648"/>
      <c r="U21" s="648"/>
      <c r="V21" s="648"/>
      <c r="W21" s="648"/>
      <c r="X21" s="648"/>
      <c r="Y21" s="649"/>
      <c r="Z21" s="650">
        <v>0</v>
      </c>
      <c r="AA21" s="650"/>
      <c r="AB21" s="650"/>
      <c r="AC21" s="650"/>
      <c r="AD21" s="651">
        <v>14857</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v>18456</v>
      </c>
      <c r="BH21" s="648"/>
      <c r="BI21" s="648"/>
      <c r="BJ21" s="648"/>
      <c r="BK21" s="648"/>
      <c r="BL21" s="648"/>
      <c r="BM21" s="648"/>
      <c r="BN21" s="649"/>
      <c r="BO21" s="650">
        <v>0.1</v>
      </c>
      <c r="BP21" s="650"/>
      <c r="BQ21" s="650"/>
      <c r="BR21" s="650"/>
      <c r="BS21" s="656" t="s">
        <v>128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19819453</v>
      </c>
      <c r="S22" s="648"/>
      <c r="T22" s="648"/>
      <c r="U22" s="648"/>
      <c r="V22" s="648"/>
      <c r="W22" s="648"/>
      <c r="X22" s="648"/>
      <c r="Y22" s="649"/>
      <c r="Z22" s="650">
        <v>26.8</v>
      </c>
      <c r="AA22" s="650"/>
      <c r="AB22" s="650"/>
      <c r="AC22" s="650"/>
      <c r="AD22" s="651">
        <v>16701250</v>
      </c>
      <c r="AE22" s="651"/>
      <c r="AF22" s="651"/>
      <c r="AG22" s="651"/>
      <c r="AH22" s="651"/>
      <c r="AI22" s="651"/>
      <c r="AJ22" s="651"/>
      <c r="AK22" s="651"/>
      <c r="AL22" s="652">
        <v>49.1</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231</v>
      </c>
      <c r="BH22" s="648"/>
      <c r="BI22" s="648"/>
      <c r="BJ22" s="648"/>
      <c r="BK22" s="648"/>
      <c r="BL22" s="648"/>
      <c r="BM22" s="648"/>
      <c r="BN22" s="649"/>
      <c r="BO22" s="650" t="s">
        <v>251</v>
      </c>
      <c r="BP22" s="650"/>
      <c r="BQ22" s="650"/>
      <c r="BR22" s="650"/>
      <c r="BS22" s="656" t="s">
        <v>128</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16701250</v>
      </c>
      <c r="S23" s="648"/>
      <c r="T23" s="648"/>
      <c r="U23" s="648"/>
      <c r="V23" s="648"/>
      <c r="W23" s="648"/>
      <c r="X23" s="648"/>
      <c r="Y23" s="649"/>
      <c r="Z23" s="650">
        <v>22.5</v>
      </c>
      <c r="AA23" s="650"/>
      <c r="AB23" s="650"/>
      <c r="AC23" s="650"/>
      <c r="AD23" s="651">
        <v>16701250</v>
      </c>
      <c r="AE23" s="651"/>
      <c r="AF23" s="651"/>
      <c r="AG23" s="651"/>
      <c r="AH23" s="651"/>
      <c r="AI23" s="651"/>
      <c r="AJ23" s="651"/>
      <c r="AK23" s="651"/>
      <c r="AL23" s="652">
        <v>49.1</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t="s">
        <v>128</v>
      </c>
      <c r="BH23" s="648"/>
      <c r="BI23" s="648"/>
      <c r="BJ23" s="648"/>
      <c r="BK23" s="648"/>
      <c r="BL23" s="648"/>
      <c r="BM23" s="648"/>
      <c r="BN23" s="649"/>
      <c r="BO23" s="650" t="s">
        <v>231</v>
      </c>
      <c r="BP23" s="650"/>
      <c r="BQ23" s="650"/>
      <c r="BR23" s="650"/>
      <c r="BS23" s="656" t="s">
        <v>262</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1924007</v>
      </c>
      <c r="S24" s="648"/>
      <c r="T24" s="648"/>
      <c r="U24" s="648"/>
      <c r="V24" s="648"/>
      <c r="W24" s="648"/>
      <c r="X24" s="648"/>
      <c r="Y24" s="649"/>
      <c r="Z24" s="650">
        <v>2.6</v>
      </c>
      <c r="AA24" s="650"/>
      <c r="AB24" s="650"/>
      <c r="AC24" s="650"/>
      <c r="AD24" s="651" t="s">
        <v>128</v>
      </c>
      <c r="AE24" s="651"/>
      <c r="AF24" s="651"/>
      <c r="AG24" s="651"/>
      <c r="AH24" s="651"/>
      <c r="AI24" s="651"/>
      <c r="AJ24" s="651"/>
      <c r="AK24" s="651"/>
      <c r="AL24" s="652" t="s">
        <v>128</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231</v>
      </c>
      <c r="BH24" s="648"/>
      <c r="BI24" s="648"/>
      <c r="BJ24" s="648"/>
      <c r="BK24" s="648"/>
      <c r="BL24" s="648"/>
      <c r="BM24" s="648"/>
      <c r="BN24" s="649"/>
      <c r="BO24" s="650" t="s">
        <v>231</v>
      </c>
      <c r="BP24" s="650"/>
      <c r="BQ24" s="650"/>
      <c r="BR24" s="650"/>
      <c r="BS24" s="656" t="s">
        <v>128</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26562949</v>
      </c>
      <c r="CS24" s="637"/>
      <c r="CT24" s="637"/>
      <c r="CU24" s="637"/>
      <c r="CV24" s="637"/>
      <c r="CW24" s="637"/>
      <c r="CX24" s="637"/>
      <c r="CY24" s="638"/>
      <c r="CZ24" s="641">
        <v>36.5</v>
      </c>
      <c r="DA24" s="642"/>
      <c r="DB24" s="642"/>
      <c r="DC24" s="661"/>
      <c r="DD24" s="686">
        <v>17876754</v>
      </c>
      <c r="DE24" s="637"/>
      <c r="DF24" s="637"/>
      <c r="DG24" s="637"/>
      <c r="DH24" s="637"/>
      <c r="DI24" s="637"/>
      <c r="DJ24" s="637"/>
      <c r="DK24" s="638"/>
      <c r="DL24" s="686">
        <v>17626761</v>
      </c>
      <c r="DM24" s="637"/>
      <c r="DN24" s="637"/>
      <c r="DO24" s="637"/>
      <c r="DP24" s="637"/>
      <c r="DQ24" s="637"/>
      <c r="DR24" s="637"/>
      <c r="DS24" s="637"/>
      <c r="DT24" s="637"/>
      <c r="DU24" s="637"/>
      <c r="DV24" s="638"/>
      <c r="DW24" s="641">
        <v>50</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v>1194196</v>
      </c>
      <c r="S25" s="648"/>
      <c r="T25" s="648"/>
      <c r="U25" s="648"/>
      <c r="V25" s="648"/>
      <c r="W25" s="648"/>
      <c r="X25" s="648"/>
      <c r="Y25" s="649"/>
      <c r="Z25" s="650">
        <v>1.6</v>
      </c>
      <c r="AA25" s="650"/>
      <c r="AB25" s="650"/>
      <c r="AC25" s="650"/>
      <c r="AD25" s="651" t="s">
        <v>231</v>
      </c>
      <c r="AE25" s="651"/>
      <c r="AF25" s="651"/>
      <c r="AG25" s="651"/>
      <c r="AH25" s="651"/>
      <c r="AI25" s="651"/>
      <c r="AJ25" s="651"/>
      <c r="AK25" s="651"/>
      <c r="AL25" s="652" t="s">
        <v>231</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128</v>
      </c>
      <c r="BH25" s="648"/>
      <c r="BI25" s="648"/>
      <c r="BJ25" s="648"/>
      <c r="BK25" s="648"/>
      <c r="BL25" s="648"/>
      <c r="BM25" s="648"/>
      <c r="BN25" s="649"/>
      <c r="BO25" s="650" t="s">
        <v>128</v>
      </c>
      <c r="BP25" s="650"/>
      <c r="BQ25" s="650"/>
      <c r="BR25" s="650"/>
      <c r="BS25" s="656" t="s">
        <v>128</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7880627</v>
      </c>
      <c r="CS25" s="683"/>
      <c r="CT25" s="683"/>
      <c r="CU25" s="683"/>
      <c r="CV25" s="683"/>
      <c r="CW25" s="683"/>
      <c r="CX25" s="683"/>
      <c r="CY25" s="684"/>
      <c r="CZ25" s="652">
        <v>10.8</v>
      </c>
      <c r="DA25" s="681"/>
      <c r="DB25" s="681"/>
      <c r="DC25" s="685"/>
      <c r="DD25" s="656">
        <v>7071747</v>
      </c>
      <c r="DE25" s="683"/>
      <c r="DF25" s="683"/>
      <c r="DG25" s="683"/>
      <c r="DH25" s="683"/>
      <c r="DI25" s="683"/>
      <c r="DJ25" s="683"/>
      <c r="DK25" s="684"/>
      <c r="DL25" s="656">
        <v>7029730</v>
      </c>
      <c r="DM25" s="683"/>
      <c r="DN25" s="683"/>
      <c r="DO25" s="683"/>
      <c r="DP25" s="683"/>
      <c r="DQ25" s="683"/>
      <c r="DR25" s="683"/>
      <c r="DS25" s="683"/>
      <c r="DT25" s="683"/>
      <c r="DU25" s="683"/>
      <c r="DV25" s="684"/>
      <c r="DW25" s="652">
        <v>19.899999999999999</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37037360</v>
      </c>
      <c r="S26" s="648"/>
      <c r="T26" s="648"/>
      <c r="U26" s="648"/>
      <c r="V26" s="648"/>
      <c r="W26" s="648"/>
      <c r="X26" s="648"/>
      <c r="Y26" s="649"/>
      <c r="Z26" s="650">
        <v>50</v>
      </c>
      <c r="AA26" s="650"/>
      <c r="AB26" s="650"/>
      <c r="AC26" s="650"/>
      <c r="AD26" s="651">
        <v>33919157</v>
      </c>
      <c r="AE26" s="651"/>
      <c r="AF26" s="651"/>
      <c r="AG26" s="651"/>
      <c r="AH26" s="651"/>
      <c r="AI26" s="651"/>
      <c r="AJ26" s="651"/>
      <c r="AK26" s="651"/>
      <c r="AL26" s="652">
        <v>99.8</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231</v>
      </c>
      <c r="BH26" s="648"/>
      <c r="BI26" s="648"/>
      <c r="BJ26" s="648"/>
      <c r="BK26" s="648"/>
      <c r="BL26" s="648"/>
      <c r="BM26" s="648"/>
      <c r="BN26" s="649"/>
      <c r="BO26" s="650" t="s">
        <v>231</v>
      </c>
      <c r="BP26" s="650"/>
      <c r="BQ26" s="650"/>
      <c r="BR26" s="650"/>
      <c r="BS26" s="656" t="s">
        <v>231</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4855237</v>
      </c>
      <c r="CS26" s="648"/>
      <c r="CT26" s="648"/>
      <c r="CU26" s="648"/>
      <c r="CV26" s="648"/>
      <c r="CW26" s="648"/>
      <c r="CX26" s="648"/>
      <c r="CY26" s="649"/>
      <c r="CZ26" s="652">
        <v>6.7</v>
      </c>
      <c r="DA26" s="681"/>
      <c r="DB26" s="681"/>
      <c r="DC26" s="685"/>
      <c r="DD26" s="656">
        <v>4311947</v>
      </c>
      <c r="DE26" s="648"/>
      <c r="DF26" s="648"/>
      <c r="DG26" s="648"/>
      <c r="DH26" s="648"/>
      <c r="DI26" s="648"/>
      <c r="DJ26" s="648"/>
      <c r="DK26" s="649"/>
      <c r="DL26" s="656" t="s">
        <v>231</v>
      </c>
      <c r="DM26" s="648"/>
      <c r="DN26" s="648"/>
      <c r="DO26" s="648"/>
      <c r="DP26" s="648"/>
      <c r="DQ26" s="648"/>
      <c r="DR26" s="648"/>
      <c r="DS26" s="648"/>
      <c r="DT26" s="648"/>
      <c r="DU26" s="648"/>
      <c r="DV26" s="649"/>
      <c r="DW26" s="652" t="s">
        <v>231</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19060</v>
      </c>
      <c r="S27" s="648"/>
      <c r="T27" s="648"/>
      <c r="U27" s="648"/>
      <c r="V27" s="648"/>
      <c r="W27" s="648"/>
      <c r="X27" s="648"/>
      <c r="Y27" s="649"/>
      <c r="Z27" s="650">
        <v>0</v>
      </c>
      <c r="AA27" s="650"/>
      <c r="AB27" s="650"/>
      <c r="AC27" s="650"/>
      <c r="AD27" s="651">
        <v>19060</v>
      </c>
      <c r="AE27" s="651"/>
      <c r="AF27" s="651"/>
      <c r="AG27" s="651"/>
      <c r="AH27" s="651"/>
      <c r="AI27" s="651"/>
      <c r="AJ27" s="651"/>
      <c r="AK27" s="651"/>
      <c r="AL27" s="652">
        <v>0.1</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13398980</v>
      </c>
      <c r="BH27" s="648"/>
      <c r="BI27" s="648"/>
      <c r="BJ27" s="648"/>
      <c r="BK27" s="648"/>
      <c r="BL27" s="648"/>
      <c r="BM27" s="648"/>
      <c r="BN27" s="649"/>
      <c r="BO27" s="650">
        <v>100</v>
      </c>
      <c r="BP27" s="650"/>
      <c r="BQ27" s="650"/>
      <c r="BR27" s="650"/>
      <c r="BS27" s="656">
        <v>594348</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11186509</v>
      </c>
      <c r="CS27" s="683"/>
      <c r="CT27" s="683"/>
      <c r="CU27" s="683"/>
      <c r="CV27" s="683"/>
      <c r="CW27" s="683"/>
      <c r="CX27" s="683"/>
      <c r="CY27" s="684"/>
      <c r="CZ27" s="652">
        <v>15.4</v>
      </c>
      <c r="DA27" s="681"/>
      <c r="DB27" s="681"/>
      <c r="DC27" s="685"/>
      <c r="DD27" s="656">
        <v>3370487</v>
      </c>
      <c r="DE27" s="683"/>
      <c r="DF27" s="683"/>
      <c r="DG27" s="683"/>
      <c r="DH27" s="683"/>
      <c r="DI27" s="683"/>
      <c r="DJ27" s="683"/>
      <c r="DK27" s="684"/>
      <c r="DL27" s="656">
        <v>3166890</v>
      </c>
      <c r="DM27" s="683"/>
      <c r="DN27" s="683"/>
      <c r="DO27" s="683"/>
      <c r="DP27" s="683"/>
      <c r="DQ27" s="683"/>
      <c r="DR27" s="683"/>
      <c r="DS27" s="683"/>
      <c r="DT27" s="683"/>
      <c r="DU27" s="683"/>
      <c r="DV27" s="684"/>
      <c r="DW27" s="652">
        <v>9</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228005</v>
      </c>
      <c r="S28" s="648"/>
      <c r="T28" s="648"/>
      <c r="U28" s="648"/>
      <c r="V28" s="648"/>
      <c r="W28" s="648"/>
      <c r="X28" s="648"/>
      <c r="Y28" s="649"/>
      <c r="Z28" s="650">
        <v>0.3</v>
      </c>
      <c r="AA28" s="650"/>
      <c r="AB28" s="650"/>
      <c r="AC28" s="650"/>
      <c r="AD28" s="651" t="s">
        <v>262</v>
      </c>
      <c r="AE28" s="651"/>
      <c r="AF28" s="651"/>
      <c r="AG28" s="651"/>
      <c r="AH28" s="651"/>
      <c r="AI28" s="651"/>
      <c r="AJ28" s="651"/>
      <c r="AK28" s="651"/>
      <c r="AL28" s="652" t="s">
        <v>231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7495813</v>
      </c>
      <c r="CS28" s="648"/>
      <c r="CT28" s="648"/>
      <c r="CU28" s="648"/>
      <c r="CV28" s="648"/>
      <c r="CW28" s="648"/>
      <c r="CX28" s="648"/>
      <c r="CY28" s="649"/>
      <c r="CZ28" s="652">
        <v>10.3</v>
      </c>
      <c r="DA28" s="681"/>
      <c r="DB28" s="681"/>
      <c r="DC28" s="685"/>
      <c r="DD28" s="656">
        <v>7434520</v>
      </c>
      <c r="DE28" s="648"/>
      <c r="DF28" s="648"/>
      <c r="DG28" s="648"/>
      <c r="DH28" s="648"/>
      <c r="DI28" s="648"/>
      <c r="DJ28" s="648"/>
      <c r="DK28" s="649"/>
      <c r="DL28" s="656">
        <v>7430141</v>
      </c>
      <c r="DM28" s="648"/>
      <c r="DN28" s="648"/>
      <c r="DO28" s="648"/>
      <c r="DP28" s="648"/>
      <c r="DQ28" s="648"/>
      <c r="DR28" s="648"/>
      <c r="DS28" s="648"/>
      <c r="DT28" s="648"/>
      <c r="DU28" s="648"/>
      <c r="DV28" s="649"/>
      <c r="DW28" s="652">
        <v>21.1</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370174</v>
      </c>
      <c r="S29" s="648"/>
      <c r="T29" s="648"/>
      <c r="U29" s="648"/>
      <c r="V29" s="648"/>
      <c r="W29" s="648"/>
      <c r="X29" s="648"/>
      <c r="Y29" s="649"/>
      <c r="Z29" s="650">
        <v>0.5</v>
      </c>
      <c r="AA29" s="650"/>
      <c r="AB29" s="650"/>
      <c r="AC29" s="650"/>
      <c r="AD29" s="651" t="s">
        <v>128</v>
      </c>
      <c r="AE29" s="651"/>
      <c r="AF29" s="651"/>
      <c r="AG29" s="651"/>
      <c r="AH29" s="651"/>
      <c r="AI29" s="651"/>
      <c r="AJ29" s="651"/>
      <c r="AK29" s="651"/>
      <c r="AL29" s="652" t="s">
        <v>137</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303</v>
      </c>
      <c r="CE29" s="692"/>
      <c r="CF29" s="662" t="s">
        <v>69</v>
      </c>
      <c r="CG29" s="663"/>
      <c r="CH29" s="663"/>
      <c r="CI29" s="663"/>
      <c r="CJ29" s="663"/>
      <c r="CK29" s="663"/>
      <c r="CL29" s="663"/>
      <c r="CM29" s="663"/>
      <c r="CN29" s="663"/>
      <c r="CO29" s="663"/>
      <c r="CP29" s="663"/>
      <c r="CQ29" s="664"/>
      <c r="CR29" s="647">
        <v>7495811</v>
      </c>
      <c r="CS29" s="683"/>
      <c r="CT29" s="683"/>
      <c r="CU29" s="683"/>
      <c r="CV29" s="683"/>
      <c r="CW29" s="683"/>
      <c r="CX29" s="683"/>
      <c r="CY29" s="684"/>
      <c r="CZ29" s="652">
        <v>10.3</v>
      </c>
      <c r="DA29" s="681"/>
      <c r="DB29" s="681"/>
      <c r="DC29" s="685"/>
      <c r="DD29" s="656">
        <v>7434518</v>
      </c>
      <c r="DE29" s="683"/>
      <c r="DF29" s="683"/>
      <c r="DG29" s="683"/>
      <c r="DH29" s="683"/>
      <c r="DI29" s="683"/>
      <c r="DJ29" s="683"/>
      <c r="DK29" s="684"/>
      <c r="DL29" s="656">
        <v>7430139</v>
      </c>
      <c r="DM29" s="683"/>
      <c r="DN29" s="683"/>
      <c r="DO29" s="683"/>
      <c r="DP29" s="683"/>
      <c r="DQ29" s="683"/>
      <c r="DR29" s="683"/>
      <c r="DS29" s="683"/>
      <c r="DT29" s="683"/>
      <c r="DU29" s="683"/>
      <c r="DV29" s="684"/>
      <c r="DW29" s="652">
        <v>21.1</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68858</v>
      </c>
      <c r="S30" s="648"/>
      <c r="T30" s="648"/>
      <c r="U30" s="648"/>
      <c r="V30" s="648"/>
      <c r="W30" s="648"/>
      <c r="X30" s="648"/>
      <c r="Y30" s="649"/>
      <c r="Z30" s="650">
        <v>0.1</v>
      </c>
      <c r="AA30" s="650"/>
      <c r="AB30" s="650"/>
      <c r="AC30" s="650"/>
      <c r="AD30" s="651" t="s">
        <v>231</v>
      </c>
      <c r="AE30" s="651"/>
      <c r="AF30" s="651"/>
      <c r="AG30" s="651"/>
      <c r="AH30" s="651"/>
      <c r="AI30" s="651"/>
      <c r="AJ30" s="651"/>
      <c r="AK30" s="651"/>
      <c r="AL30" s="652" t="s">
        <v>128</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93"/>
      <c r="CE30" s="694"/>
      <c r="CF30" s="662" t="s">
        <v>307</v>
      </c>
      <c r="CG30" s="663"/>
      <c r="CH30" s="663"/>
      <c r="CI30" s="663"/>
      <c r="CJ30" s="663"/>
      <c r="CK30" s="663"/>
      <c r="CL30" s="663"/>
      <c r="CM30" s="663"/>
      <c r="CN30" s="663"/>
      <c r="CO30" s="663"/>
      <c r="CP30" s="663"/>
      <c r="CQ30" s="664"/>
      <c r="CR30" s="647">
        <v>7169481</v>
      </c>
      <c r="CS30" s="648"/>
      <c r="CT30" s="648"/>
      <c r="CU30" s="648"/>
      <c r="CV30" s="648"/>
      <c r="CW30" s="648"/>
      <c r="CX30" s="648"/>
      <c r="CY30" s="649"/>
      <c r="CZ30" s="652">
        <v>9.8000000000000007</v>
      </c>
      <c r="DA30" s="681"/>
      <c r="DB30" s="681"/>
      <c r="DC30" s="685"/>
      <c r="DD30" s="656">
        <v>7108214</v>
      </c>
      <c r="DE30" s="648"/>
      <c r="DF30" s="648"/>
      <c r="DG30" s="648"/>
      <c r="DH30" s="648"/>
      <c r="DI30" s="648"/>
      <c r="DJ30" s="648"/>
      <c r="DK30" s="649"/>
      <c r="DL30" s="656">
        <v>7103835</v>
      </c>
      <c r="DM30" s="648"/>
      <c r="DN30" s="648"/>
      <c r="DO30" s="648"/>
      <c r="DP30" s="648"/>
      <c r="DQ30" s="648"/>
      <c r="DR30" s="648"/>
      <c r="DS30" s="648"/>
      <c r="DT30" s="648"/>
      <c r="DU30" s="648"/>
      <c r="DV30" s="649"/>
      <c r="DW30" s="652">
        <v>20.100000000000001</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21094909</v>
      </c>
      <c r="S31" s="648"/>
      <c r="T31" s="648"/>
      <c r="U31" s="648"/>
      <c r="V31" s="648"/>
      <c r="W31" s="648"/>
      <c r="X31" s="648"/>
      <c r="Y31" s="649"/>
      <c r="Z31" s="650">
        <v>28.5</v>
      </c>
      <c r="AA31" s="650"/>
      <c r="AB31" s="650"/>
      <c r="AC31" s="650"/>
      <c r="AD31" s="651" t="s">
        <v>231</v>
      </c>
      <c r="AE31" s="651"/>
      <c r="AF31" s="651"/>
      <c r="AG31" s="651"/>
      <c r="AH31" s="651"/>
      <c r="AI31" s="651"/>
      <c r="AJ31" s="651"/>
      <c r="AK31" s="651"/>
      <c r="AL31" s="652" t="s">
        <v>231</v>
      </c>
      <c r="AM31" s="653"/>
      <c r="AN31" s="653"/>
      <c r="AO31" s="654"/>
      <c r="AP31" s="704" t="s">
        <v>309</v>
      </c>
      <c r="AQ31" s="705"/>
      <c r="AR31" s="705"/>
      <c r="AS31" s="705"/>
      <c r="AT31" s="710" t="s">
        <v>310</v>
      </c>
      <c r="AU31" s="231"/>
      <c r="AV31" s="231"/>
      <c r="AW31" s="231"/>
      <c r="AX31" s="633" t="s">
        <v>184</v>
      </c>
      <c r="AY31" s="634"/>
      <c r="AZ31" s="634"/>
      <c r="BA31" s="634"/>
      <c r="BB31" s="634"/>
      <c r="BC31" s="634"/>
      <c r="BD31" s="634"/>
      <c r="BE31" s="634"/>
      <c r="BF31" s="635"/>
      <c r="BG31" s="715">
        <v>98.9</v>
      </c>
      <c r="BH31" s="702"/>
      <c r="BI31" s="702"/>
      <c r="BJ31" s="702"/>
      <c r="BK31" s="702"/>
      <c r="BL31" s="702"/>
      <c r="BM31" s="642">
        <v>96.4</v>
      </c>
      <c r="BN31" s="702"/>
      <c r="BO31" s="702"/>
      <c r="BP31" s="702"/>
      <c r="BQ31" s="703"/>
      <c r="BR31" s="715">
        <v>99.1</v>
      </c>
      <c r="BS31" s="702"/>
      <c r="BT31" s="702"/>
      <c r="BU31" s="702"/>
      <c r="BV31" s="702"/>
      <c r="BW31" s="702"/>
      <c r="BX31" s="642">
        <v>96</v>
      </c>
      <c r="BY31" s="702"/>
      <c r="BZ31" s="702"/>
      <c r="CA31" s="702"/>
      <c r="CB31" s="703"/>
      <c r="CD31" s="693"/>
      <c r="CE31" s="694"/>
      <c r="CF31" s="662" t="s">
        <v>311</v>
      </c>
      <c r="CG31" s="663"/>
      <c r="CH31" s="663"/>
      <c r="CI31" s="663"/>
      <c r="CJ31" s="663"/>
      <c r="CK31" s="663"/>
      <c r="CL31" s="663"/>
      <c r="CM31" s="663"/>
      <c r="CN31" s="663"/>
      <c r="CO31" s="663"/>
      <c r="CP31" s="663"/>
      <c r="CQ31" s="664"/>
      <c r="CR31" s="647">
        <v>326330</v>
      </c>
      <c r="CS31" s="683"/>
      <c r="CT31" s="683"/>
      <c r="CU31" s="683"/>
      <c r="CV31" s="683"/>
      <c r="CW31" s="683"/>
      <c r="CX31" s="683"/>
      <c r="CY31" s="684"/>
      <c r="CZ31" s="652">
        <v>0.4</v>
      </c>
      <c r="DA31" s="681"/>
      <c r="DB31" s="681"/>
      <c r="DC31" s="685"/>
      <c r="DD31" s="656">
        <v>326304</v>
      </c>
      <c r="DE31" s="683"/>
      <c r="DF31" s="683"/>
      <c r="DG31" s="683"/>
      <c r="DH31" s="683"/>
      <c r="DI31" s="683"/>
      <c r="DJ31" s="683"/>
      <c r="DK31" s="684"/>
      <c r="DL31" s="656">
        <v>326304</v>
      </c>
      <c r="DM31" s="683"/>
      <c r="DN31" s="683"/>
      <c r="DO31" s="683"/>
      <c r="DP31" s="683"/>
      <c r="DQ31" s="683"/>
      <c r="DR31" s="683"/>
      <c r="DS31" s="683"/>
      <c r="DT31" s="683"/>
      <c r="DU31" s="683"/>
      <c r="DV31" s="684"/>
      <c r="DW31" s="652">
        <v>0.9</v>
      </c>
      <c r="DX31" s="681"/>
      <c r="DY31" s="681"/>
      <c r="DZ31" s="681"/>
      <c r="EA31" s="681"/>
      <c r="EB31" s="681"/>
      <c r="EC31" s="682"/>
    </row>
    <row r="32" spans="2:133" ht="11.25" customHeight="1" x14ac:dyDescent="0.15">
      <c r="B32" s="697" t="s">
        <v>312</v>
      </c>
      <c r="C32" s="698"/>
      <c r="D32" s="698"/>
      <c r="E32" s="698"/>
      <c r="F32" s="698"/>
      <c r="G32" s="698"/>
      <c r="H32" s="698"/>
      <c r="I32" s="698"/>
      <c r="J32" s="698"/>
      <c r="K32" s="698"/>
      <c r="L32" s="698"/>
      <c r="M32" s="698"/>
      <c r="N32" s="698"/>
      <c r="O32" s="698"/>
      <c r="P32" s="698"/>
      <c r="Q32" s="699"/>
      <c r="R32" s="647" t="s">
        <v>231</v>
      </c>
      <c r="S32" s="648"/>
      <c r="T32" s="648"/>
      <c r="U32" s="648"/>
      <c r="V32" s="648"/>
      <c r="W32" s="648"/>
      <c r="X32" s="648"/>
      <c r="Y32" s="649"/>
      <c r="Z32" s="650" t="s">
        <v>262</v>
      </c>
      <c r="AA32" s="650"/>
      <c r="AB32" s="650"/>
      <c r="AC32" s="650"/>
      <c r="AD32" s="651" t="s">
        <v>128</v>
      </c>
      <c r="AE32" s="651"/>
      <c r="AF32" s="651"/>
      <c r="AG32" s="651"/>
      <c r="AH32" s="651"/>
      <c r="AI32" s="651"/>
      <c r="AJ32" s="651"/>
      <c r="AK32" s="651"/>
      <c r="AL32" s="652" t="s">
        <v>231</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99</v>
      </c>
      <c r="BH32" s="683"/>
      <c r="BI32" s="683"/>
      <c r="BJ32" s="683"/>
      <c r="BK32" s="683"/>
      <c r="BL32" s="683"/>
      <c r="BM32" s="653">
        <v>97.5</v>
      </c>
      <c r="BN32" s="713"/>
      <c r="BO32" s="713"/>
      <c r="BP32" s="713"/>
      <c r="BQ32" s="714"/>
      <c r="BR32" s="716">
        <v>99.1</v>
      </c>
      <c r="BS32" s="683"/>
      <c r="BT32" s="683"/>
      <c r="BU32" s="683"/>
      <c r="BV32" s="683"/>
      <c r="BW32" s="683"/>
      <c r="BX32" s="653">
        <v>97.3</v>
      </c>
      <c r="BY32" s="713"/>
      <c r="BZ32" s="713"/>
      <c r="CA32" s="713"/>
      <c r="CB32" s="714"/>
      <c r="CD32" s="695"/>
      <c r="CE32" s="696"/>
      <c r="CF32" s="662" t="s">
        <v>315</v>
      </c>
      <c r="CG32" s="663"/>
      <c r="CH32" s="663"/>
      <c r="CI32" s="663"/>
      <c r="CJ32" s="663"/>
      <c r="CK32" s="663"/>
      <c r="CL32" s="663"/>
      <c r="CM32" s="663"/>
      <c r="CN32" s="663"/>
      <c r="CO32" s="663"/>
      <c r="CP32" s="663"/>
      <c r="CQ32" s="664"/>
      <c r="CR32" s="647">
        <v>2</v>
      </c>
      <c r="CS32" s="648"/>
      <c r="CT32" s="648"/>
      <c r="CU32" s="648"/>
      <c r="CV32" s="648"/>
      <c r="CW32" s="648"/>
      <c r="CX32" s="648"/>
      <c r="CY32" s="649"/>
      <c r="CZ32" s="652">
        <v>0</v>
      </c>
      <c r="DA32" s="681"/>
      <c r="DB32" s="681"/>
      <c r="DC32" s="685"/>
      <c r="DD32" s="656">
        <v>2</v>
      </c>
      <c r="DE32" s="648"/>
      <c r="DF32" s="648"/>
      <c r="DG32" s="648"/>
      <c r="DH32" s="648"/>
      <c r="DI32" s="648"/>
      <c r="DJ32" s="648"/>
      <c r="DK32" s="649"/>
      <c r="DL32" s="656">
        <v>2</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5103193</v>
      </c>
      <c r="S33" s="648"/>
      <c r="T33" s="648"/>
      <c r="U33" s="648"/>
      <c r="V33" s="648"/>
      <c r="W33" s="648"/>
      <c r="X33" s="648"/>
      <c r="Y33" s="649"/>
      <c r="Z33" s="650">
        <v>6.9</v>
      </c>
      <c r="AA33" s="650"/>
      <c r="AB33" s="650"/>
      <c r="AC33" s="650"/>
      <c r="AD33" s="651" t="s">
        <v>251</v>
      </c>
      <c r="AE33" s="651"/>
      <c r="AF33" s="651"/>
      <c r="AG33" s="651"/>
      <c r="AH33" s="651"/>
      <c r="AI33" s="651"/>
      <c r="AJ33" s="651"/>
      <c r="AK33" s="651"/>
      <c r="AL33" s="652" t="s">
        <v>251</v>
      </c>
      <c r="AM33" s="653"/>
      <c r="AN33" s="653"/>
      <c r="AO33" s="654"/>
      <c r="AP33" s="708"/>
      <c r="AQ33" s="709"/>
      <c r="AR33" s="709"/>
      <c r="AS33" s="709"/>
      <c r="AT33" s="712"/>
      <c r="AU33" s="232"/>
      <c r="AV33" s="232"/>
      <c r="AW33" s="232"/>
      <c r="AX33" s="688" t="s">
        <v>317</v>
      </c>
      <c r="AY33" s="689"/>
      <c r="AZ33" s="689"/>
      <c r="BA33" s="689"/>
      <c r="BB33" s="689"/>
      <c r="BC33" s="689"/>
      <c r="BD33" s="689"/>
      <c r="BE33" s="689"/>
      <c r="BF33" s="690"/>
      <c r="BG33" s="717">
        <v>98.5</v>
      </c>
      <c r="BH33" s="718"/>
      <c r="BI33" s="718"/>
      <c r="BJ33" s="718"/>
      <c r="BK33" s="718"/>
      <c r="BL33" s="718"/>
      <c r="BM33" s="719">
        <v>95.2</v>
      </c>
      <c r="BN33" s="718"/>
      <c r="BO33" s="718"/>
      <c r="BP33" s="718"/>
      <c r="BQ33" s="720"/>
      <c r="BR33" s="717">
        <v>98.9</v>
      </c>
      <c r="BS33" s="718"/>
      <c r="BT33" s="718"/>
      <c r="BU33" s="718"/>
      <c r="BV33" s="718"/>
      <c r="BW33" s="718"/>
      <c r="BX33" s="719">
        <v>94.7</v>
      </c>
      <c r="BY33" s="718"/>
      <c r="BZ33" s="718"/>
      <c r="CA33" s="718"/>
      <c r="CB33" s="720"/>
      <c r="CD33" s="662" t="s">
        <v>318</v>
      </c>
      <c r="CE33" s="663"/>
      <c r="CF33" s="663"/>
      <c r="CG33" s="663"/>
      <c r="CH33" s="663"/>
      <c r="CI33" s="663"/>
      <c r="CJ33" s="663"/>
      <c r="CK33" s="663"/>
      <c r="CL33" s="663"/>
      <c r="CM33" s="663"/>
      <c r="CN33" s="663"/>
      <c r="CO33" s="663"/>
      <c r="CP33" s="663"/>
      <c r="CQ33" s="664"/>
      <c r="CR33" s="647">
        <v>41939675</v>
      </c>
      <c r="CS33" s="683"/>
      <c r="CT33" s="683"/>
      <c r="CU33" s="683"/>
      <c r="CV33" s="683"/>
      <c r="CW33" s="683"/>
      <c r="CX33" s="683"/>
      <c r="CY33" s="684"/>
      <c r="CZ33" s="652">
        <v>57.6</v>
      </c>
      <c r="DA33" s="681"/>
      <c r="DB33" s="681"/>
      <c r="DC33" s="685"/>
      <c r="DD33" s="656">
        <v>23475859</v>
      </c>
      <c r="DE33" s="683"/>
      <c r="DF33" s="683"/>
      <c r="DG33" s="683"/>
      <c r="DH33" s="683"/>
      <c r="DI33" s="683"/>
      <c r="DJ33" s="683"/>
      <c r="DK33" s="684"/>
      <c r="DL33" s="656">
        <v>16360220</v>
      </c>
      <c r="DM33" s="683"/>
      <c r="DN33" s="683"/>
      <c r="DO33" s="683"/>
      <c r="DP33" s="683"/>
      <c r="DQ33" s="683"/>
      <c r="DR33" s="683"/>
      <c r="DS33" s="683"/>
      <c r="DT33" s="683"/>
      <c r="DU33" s="683"/>
      <c r="DV33" s="684"/>
      <c r="DW33" s="652">
        <v>46.4</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955428</v>
      </c>
      <c r="S34" s="648"/>
      <c r="T34" s="648"/>
      <c r="U34" s="648"/>
      <c r="V34" s="648"/>
      <c r="W34" s="648"/>
      <c r="X34" s="648"/>
      <c r="Y34" s="649"/>
      <c r="Z34" s="650">
        <v>1.3</v>
      </c>
      <c r="AA34" s="650"/>
      <c r="AB34" s="650"/>
      <c r="AC34" s="650"/>
      <c r="AD34" s="651">
        <v>37974</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7942256</v>
      </c>
      <c r="CS34" s="648"/>
      <c r="CT34" s="648"/>
      <c r="CU34" s="648"/>
      <c r="CV34" s="648"/>
      <c r="CW34" s="648"/>
      <c r="CX34" s="648"/>
      <c r="CY34" s="649"/>
      <c r="CZ34" s="652">
        <v>10.9</v>
      </c>
      <c r="DA34" s="681"/>
      <c r="DB34" s="681"/>
      <c r="DC34" s="685"/>
      <c r="DD34" s="656">
        <v>6058916</v>
      </c>
      <c r="DE34" s="648"/>
      <c r="DF34" s="648"/>
      <c r="DG34" s="648"/>
      <c r="DH34" s="648"/>
      <c r="DI34" s="648"/>
      <c r="DJ34" s="648"/>
      <c r="DK34" s="649"/>
      <c r="DL34" s="656">
        <v>4568245</v>
      </c>
      <c r="DM34" s="648"/>
      <c r="DN34" s="648"/>
      <c r="DO34" s="648"/>
      <c r="DP34" s="648"/>
      <c r="DQ34" s="648"/>
      <c r="DR34" s="648"/>
      <c r="DS34" s="648"/>
      <c r="DT34" s="648"/>
      <c r="DU34" s="648"/>
      <c r="DV34" s="649"/>
      <c r="DW34" s="652">
        <v>13</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1568714</v>
      </c>
      <c r="S35" s="648"/>
      <c r="T35" s="648"/>
      <c r="U35" s="648"/>
      <c r="V35" s="648"/>
      <c r="W35" s="648"/>
      <c r="X35" s="648"/>
      <c r="Y35" s="649"/>
      <c r="Z35" s="650">
        <v>2.1</v>
      </c>
      <c r="AA35" s="650"/>
      <c r="AB35" s="650"/>
      <c r="AC35" s="650"/>
      <c r="AD35" s="651" t="s">
        <v>128</v>
      </c>
      <c r="AE35" s="651"/>
      <c r="AF35" s="651"/>
      <c r="AG35" s="651"/>
      <c r="AH35" s="651"/>
      <c r="AI35" s="651"/>
      <c r="AJ35" s="651"/>
      <c r="AK35" s="651"/>
      <c r="AL35" s="652" t="s">
        <v>128</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1977345</v>
      </c>
      <c r="CS35" s="683"/>
      <c r="CT35" s="683"/>
      <c r="CU35" s="683"/>
      <c r="CV35" s="683"/>
      <c r="CW35" s="683"/>
      <c r="CX35" s="683"/>
      <c r="CY35" s="684"/>
      <c r="CZ35" s="652">
        <v>2.7</v>
      </c>
      <c r="DA35" s="681"/>
      <c r="DB35" s="681"/>
      <c r="DC35" s="685"/>
      <c r="DD35" s="656">
        <v>1600944</v>
      </c>
      <c r="DE35" s="683"/>
      <c r="DF35" s="683"/>
      <c r="DG35" s="683"/>
      <c r="DH35" s="683"/>
      <c r="DI35" s="683"/>
      <c r="DJ35" s="683"/>
      <c r="DK35" s="684"/>
      <c r="DL35" s="656">
        <v>1220071</v>
      </c>
      <c r="DM35" s="683"/>
      <c r="DN35" s="683"/>
      <c r="DO35" s="683"/>
      <c r="DP35" s="683"/>
      <c r="DQ35" s="683"/>
      <c r="DR35" s="683"/>
      <c r="DS35" s="683"/>
      <c r="DT35" s="683"/>
      <c r="DU35" s="683"/>
      <c r="DV35" s="684"/>
      <c r="DW35" s="652">
        <v>3.5</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1581886</v>
      </c>
      <c r="S36" s="648"/>
      <c r="T36" s="648"/>
      <c r="U36" s="648"/>
      <c r="V36" s="648"/>
      <c r="W36" s="648"/>
      <c r="X36" s="648"/>
      <c r="Y36" s="649"/>
      <c r="Z36" s="650">
        <v>2.1</v>
      </c>
      <c r="AA36" s="650"/>
      <c r="AB36" s="650"/>
      <c r="AC36" s="650"/>
      <c r="AD36" s="651" t="s">
        <v>231</v>
      </c>
      <c r="AE36" s="651"/>
      <c r="AF36" s="651"/>
      <c r="AG36" s="651"/>
      <c r="AH36" s="651"/>
      <c r="AI36" s="651"/>
      <c r="AJ36" s="651"/>
      <c r="AK36" s="651"/>
      <c r="AL36" s="652" t="s">
        <v>231</v>
      </c>
      <c r="AM36" s="653"/>
      <c r="AN36" s="653"/>
      <c r="AO36" s="654"/>
      <c r="AP36" s="235"/>
      <c r="AQ36" s="721" t="s">
        <v>326</v>
      </c>
      <c r="AR36" s="722"/>
      <c r="AS36" s="722"/>
      <c r="AT36" s="722"/>
      <c r="AU36" s="722"/>
      <c r="AV36" s="722"/>
      <c r="AW36" s="722"/>
      <c r="AX36" s="722"/>
      <c r="AY36" s="723"/>
      <c r="AZ36" s="636">
        <v>10005821</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57265</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24333769</v>
      </c>
      <c r="CS36" s="648"/>
      <c r="CT36" s="648"/>
      <c r="CU36" s="648"/>
      <c r="CV36" s="648"/>
      <c r="CW36" s="648"/>
      <c r="CX36" s="648"/>
      <c r="CY36" s="649"/>
      <c r="CZ36" s="652">
        <v>33.4</v>
      </c>
      <c r="DA36" s="681"/>
      <c r="DB36" s="681"/>
      <c r="DC36" s="685"/>
      <c r="DD36" s="656">
        <v>10014109</v>
      </c>
      <c r="DE36" s="648"/>
      <c r="DF36" s="648"/>
      <c r="DG36" s="648"/>
      <c r="DH36" s="648"/>
      <c r="DI36" s="648"/>
      <c r="DJ36" s="648"/>
      <c r="DK36" s="649"/>
      <c r="DL36" s="656">
        <v>6963948</v>
      </c>
      <c r="DM36" s="648"/>
      <c r="DN36" s="648"/>
      <c r="DO36" s="648"/>
      <c r="DP36" s="648"/>
      <c r="DQ36" s="648"/>
      <c r="DR36" s="648"/>
      <c r="DS36" s="648"/>
      <c r="DT36" s="648"/>
      <c r="DU36" s="648"/>
      <c r="DV36" s="649"/>
      <c r="DW36" s="652">
        <v>19.7</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696853</v>
      </c>
      <c r="S37" s="648"/>
      <c r="T37" s="648"/>
      <c r="U37" s="648"/>
      <c r="V37" s="648"/>
      <c r="W37" s="648"/>
      <c r="X37" s="648"/>
      <c r="Y37" s="649"/>
      <c r="Z37" s="650">
        <v>0.9</v>
      </c>
      <c r="AA37" s="650"/>
      <c r="AB37" s="650"/>
      <c r="AC37" s="650"/>
      <c r="AD37" s="651" t="s">
        <v>231</v>
      </c>
      <c r="AE37" s="651"/>
      <c r="AF37" s="651"/>
      <c r="AG37" s="651"/>
      <c r="AH37" s="651"/>
      <c r="AI37" s="651"/>
      <c r="AJ37" s="651"/>
      <c r="AK37" s="651"/>
      <c r="AL37" s="652" t="s">
        <v>137</v>
      </c>
      <c r="AM37" s="653"/>
      <c r="AN37" s="653"/>
      <c r="AO37" s="654"/>
      <c r="AQ37" s="725" t="s">
        <v>330</v>
      </c>
      <c r="AR37" s="726"/>
      <c r="AS37" s="726"/>
      <c r="AT37" s="726"/>
      <c r="AU37" s="726"/>
      <c r="AV37" s="726"/>
      <c r="AW37" s="726"/>
      <c r="AX37" s="726"/>
      <c r="AY37" s="727"/>
      <c r="AZ37" s="647">
        <v>2753699</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-80302</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4098888</v>
      </c>
      <c r="CS37" s="683"/>
      <c r="CT37" s="683"/>
      <c r="CU37" s="683"/>
      <c r="CV37" s="683"/>
      <c r="CW37" s="683"/>
      <c r="CX37" s="683"/>
      <c r="CY37" s="684"/>
      <c r="CZ37" s="652">
        <v>5.6</v>
      </c>
      <c r="DA37" s="681"/>
      <c r="DB37" s="681"/>
      <c r="DC37" s="685"/>
      <c r="DD37" s="656">
        <v>3870214</v>
      </c>
      <c r="DE37" s="683"/>
      <c r="DF37" s="683"/>
      <c r="DG37" s="683"/>
      <c r="DH37" s="683"/>
      <c r="DI37" s="683"/>
      <c r="DJ37" s="683"/>
      <c r="DK37" s="684"/>
      <c r="DL37" s="656">
        <v>2259411</v>
      </c>
      <c r="DM37" s="683"/>
      <c r="DN37" s="683"/>
      <c r="DO37" s="683"/>
      <c r="DP37" s="683"/>
      <c r="DQ37" s="683"/>
      <c r="DR37" s="683"/>
      <c r="DS37" s="683"/>
      <c r="DT37" s="683"/>
      <c r="DU37" s="683"/>
      <c r="DV37" s="684"/>
      <c r="DW37" s="652">
        <v>6.4</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1137614</v>
      </c>
      <c r="S38" s="648"/>
      <c r="T38" s="648"/>
      <c r="U38" s="648"/>
      <c r="V38" s="648"/>
      <c r="W38" s="648"/>
      <c r="X38" s="648"/>
      <c r="Y38" s="649"/>
      <c r="Z38" s="650">
        <v>1.5</v>
      </c>
      <c r="AA38" s="650"/>
      <c r="AB38" s="650"/>
      <c r="AC38" s="650"/>
      <c r="AD38" s="651">
        <v>12115</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1573254</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15359</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4737821</v>
      </c>
      <c r="CS38" s="648"/>
      <c r="CT38" s="648"/>
      <c r="CU38" s="648"/>
      <c r="CV38" s="648"/>
      <c r="CW38" s="648"/>
      <c r="CX38" s="648"/>
      <c r="CY38" s="649"/>
      <c r="CZ38" s="652">
        <v>6.5</v>
      </c>
      <c r="DA38" s="681"/>
      <c r="DB38" s="681"/>
      <c r="DC38" s="685"/>
      <c r="DD38" s="656">
        <v>3932764</v>
      </c>
      <c r="DE38" s="648"/>
      <c r="DF38" s="648"/>
      <c r="DG38" s="648"/>
      <c r="DH38" s="648"/>
      <c r="DI38" s="648"/>
      <c r="DJ38" s="648"/>
      <c r="DK38" s="649"/>
      <c r="DL38" s="656">
        <v>3607956</v>
      </c>
      <c r="DM38" s="648"/>
      <c r="DN38" s="648"/>
      <c r="DO38" s="648"/>
      <c r="DP38" s="648"/>
      <c r="DQ38" s="648"/>
      <c r="DR38" s="648"/>
      <c r="DS38" s="648"/>
      <c r="DT38" s="648"/>
      <c r="DU38" s="648"/>
      <c r="DV38" s="649"/>
      <c r="DW38" s="652">
        <v>10.199999999999999</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4202905</v>
      </c>
      <c r="S39" s="648"/>
      <c r="T39" s="648"/>
      <c r="U39" s="648"/>
      <c r="V39" s="648"/>
      <c r="W39" s="648"/>
      <c r="X39" s="648"/>
      <c r="Y39" s="649"/>
      <c r="Z39" s="650">
        <v>5.7</v>
      </c>
      <c r="AA39" s="650"/>
      <c r="AB39" s="650"/>
      <c r="AC39" s="650"/>
      <c r="AD39" s="651" t="s">
        <v>231</v>
      </c>
      <c r="AE39" s="651"/>
      <c r="AF39" s="651"/>
      <c r="AG39" s="651"/>
      <c r="AH39" s="651"/>
      <c r="AI39" s="651"/>
      <c r="AJ39" s="651"/>
      <c r="AK39" s="651"/>
      <c r="AL39" s="652" t="s">
        <v>137</v>
      </c>
      <c r="AM39" s="653"/>
      <c r="AN39" s="653"/>
      <c r="AO39" s="654"/>
      <c r="AQ39" s="725" t="s">
        <v>338</v>
      </c>
      <c r="AR39" s="726"/>
      <c r="AS39" s="726"/>
      <c r="AT39" s="726"/>
      <c r="AU39" s="726"/>
      <c r="AV39" s="726"/>
      <c r="AW39" s="726"/>
      <c r="AX39" s="726"/>
      <c r="AY39" s="727"/>
      <c r="AZ39" s="647">
        <v>1014980</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23683</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777812</v>
      </c>
      <c r="CS39" s="683"/>
      <c r="CT39" s="683"/>
      <c r="CU39" s="683"/>
      <c r="CV39" s="683"/>
      <c r="CW39" s="683"/>
      <c r="CX39" s="683"/>
      <c r="CY39" s="684"/>
      <c r="CZ39" s="652">
        <v>1.1000000000000001</v>
      </c>
      <c r="DA39" s="681"/>
      <c r="DB39" s="681"/>
      <c r="DC39" s="685"/>
      <c r="DD39" s="656">
        <v>421478</v>
      </c>
      <c r="DE39" s="683"/>
      <c r="DF39" s="683"/>
      <c r="DG39" s="683"/>
      <c r="DH39" s="683"/>
      <c r="DI39" s="683"/>
      <c r="DJ39" s="683"/>
      <c r="DK39" s="684"/>
      <c r="DL39" s="656" t="s">
        <v>128</v>
      </c>
      <c r="DM39" s="683"/>
      <c r="DN39" s="683"/>
      <c r="DO39" s="683"/>
      <c r="DP39" s="683"/>
      <c r="DQ39" s="683"/>
      <c r="DR39" s="683"/>
      <c r="DS39" s="683"/>
      <c r="DT39" s="683"/>
      <c r="DU39" s="683"/>
      <c r="DV39" s="684"/>
      <c r="DW39" s="652" t="s">
        <v>137</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231</v>
      </c>
      <c r="S40" s="648"/>
      <c r="T40" s="648"/>
      <c r="U40" s="648"/>
      <c r="V40" s="648"/>
      <c r="W40" s="648"/>
      <c r="X40" s="648"/>
      <c r="Y40" s="649"/>
      <c r="Z40" s="650" t="s">
        <v>231</v>
      </c>
      <c r="AA40" s="650"/>
      <c r="AB40" s="650"/>
      <c r="AC40" s="650"/>
      <c r="AD40" s="651" t="s">
        <v>231</v>
      </c>
      <c r="AE40" s="651"/>
      <c r="AF40" s="651"/>
      <c r="AG40" s="651"/>
      <c r="AH40" s="651"/>
      <c r="AI40" s="651"/>
      <c r="AJ40" s="651"/>
      <c r="AK40" s="651"/>
      <c r="AL40" s="652" t="s">
        <v>231</v>
      </c>
      <c r="AM40" s="653"/>
      <c r="AN40" s="653"/>
      <c r="AO40" s="654"/>
      <c r="AQ40" s="725" t="s">
        <v>342</v>
      </c>
      <c r="AR40" s="726"/>
      <c r="AS40" s="726"/>
      <c r="AT40" s="726"/>
      <c r="AU40" s="726"/>
      <c r="AV40" s="726"/>
      <c r="AW40" s="726"/>
      <c r="AX40" s="726"/>
      <c r="AY40" s="727"/>
      <c r="AZ40" s="647">
        <v>44151</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74</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2170672</v>
      </c>
      <c r="CS40" s="648"/>
      <c r="CT40" s="648"/>
      <c r="CU40" s="648"/>
      <c r="CV40" s="648"/>
      <c r="CW40" s="648"/>
      <c r="CX40" s="648"/>
      <c r="CY40" s="649"/>
      <c r="CZ40" s="652">
        <v>3</v>
      </c>
      <c r="DA40" s="681"/>
      <c r="DB40" s="681"/>
      <c r="DC40" s="685"/>
      <c r="DD40" s="656">
        <v>1447648</v>
      </c>
      <c r="DE40" s="648"/>
      <c r="DF40" s="648"/>
      <c r="DG40" s="648"/>
      <c r="DH40" s="648"/>
      <c r="DI40" s="648"/>
      <c r="DJ40" s="648"/>
      <c r="DK40" s="649"/>
      <c r="DL40" s="656" t="s">
        <v>251</v>
      </c>
      <c r="DM40" s="648"/>
      <c r="DN40" s="648"/>
      <c r="DO40" s="648"/>
      <c r="DP40" s="648"/>
      <c r="DQ40" s="648"/>
      <c r="DR40" s="648"/>
      <c r="DS40" s="648"/>
      <c r="DT40" s="648"/>
      <c r="DU40" s="648"/>
      <c r="DV40" s="649"/>
      <c r="DW40" s="652" t="s">
        <v>231</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262</v>
      </c>
      <c r="S41" s="648"/>
      <c r="T41" s="648"/>
      <c r="U41" s="648"/>
      <c r="V41" s="648"/>
      <c r="W41" s="648"/>
      <c r="X41" s="648"/>
      <c r="Y41" s="649"/>
      <c r="Z41" s="650" t="s">
        <v>128</v>
      </c>
      <c r="AA41" s="650"/>
      <c r="AB41" s="650"/>
      <c r="AC41" s="650"/>
      <c r="AD41" s="651" t="s">
        <v>231</v>
      </c>
      <c r="AE41" s="651"/>
      <c r="AF41" s="651"/>
      <c r="AG41" s="651"/>
      <c r="AH41" s="651"/>
      <c r="AI41" s="651"/>
      <c r="AJ41" s="651"/>
      <c r="AK41" s="651"/>
      <c r="AL41" s="652" t="s">
        <v>137</v>
      </c>
      <c r="AM41" s="653"/>
      <c r="AN41" s="653"/>
      <c r="AO41" s="654"/>
      <c r="AQ41" s="725" t="s">
        <v>347</v>
      </c>
      <c r="AR41" s="726"/>
      <c r="AS41" s="726"/>
      <c r="AT41" s="726"/>
      <c r="AU41" s="726"/>
      <c r="AV41" s="726"/>
      <c r="AW41" s="726"/>
      <c r="AX41" s="726"/>
      <c r="AY41" s="727"/>
      <c r="AZ41" s="647">
        <v>746132</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128</v>
      </c>
      <c r="CS41" s="683"/>
      <c r="CT41" s="683"/>
      <c r="CU41" s="683"/>
      <c r="CV41" s="683"/>
      <c r="CW41" s="683"/>
      <c r="CX41" s="683"/>
      <c r="CY41" s="684"/>
      <c r="CZ41" s="652" t="s">
        <v>128</v>
      </c>
      <c r="DA41" s="681"/>
      <c r="DB41" s="681"/>
      <c r="DC41" s="685"/>
      <c r="DD41" s="656" t="s">
        <v>231</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1284100</v>
      </c>
      <c r="S42" s="648"/>
      <c r="T42" s="648"/>
      <c r="U42" s="648"/>
      <c r="V42" s="648"/>
      <c r="W42" s="648"/>
      <c r="X42" s="648"/>
      <c r="Y42" s="649"/>
      <c r="Z42" s="650">
        <v>1.7</v>
      </c>
      <c r="AA42" s="650"/>
      <c r="AB42" s="650"/>
      <c r="AC42" s="650"/>
      <c r="AD42" s="651" t="s">
        <v>231</v>
      </c>
      <c r="AE42" s="651"/>
      <c r="AF42" s="651"/>
      <c r="AG42" s="651"/>
      <c r="AH42" s="651"/>
      <c r="AI42" s="651"/>
      <c r="AJ42" s="651"/>
      <c r="AK42" s="651"/>
      <c r="AL42" s="652" t="s">
        <v>128</v>
      </c>
      <c r="AM42" s="653"/>
      <c r="AN42" s="653"/>
      <c r="AO42" s="654"/>
      <c r="AQ42" s="746" t="s">
        <v>351</v>
      </c>
      <c r="AR42" s="747"/>
      <c r="AS42" s="747"/>
      <c r="AT42" s="747"/>
      <c r="AU42" s="747"/>
      <c r="AV42" s="747"/>
      <c r="AW42" s="747"/>
      <c r="AX42" s="747"/>
      <c r="AY42" s="748"/>
      <c r="AZ42" s="738">
        <v>3873605</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318</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4299121</v>
      </c>
      <c r="CS42" s="648"/>
      <c r="CT42" s="648"/>
      <c r="CU42" s="648"/>
      <c r="CV42" s="648"/>
      <c r="CW42" s="648"/>
      <c r="CX42" s="648"/>
      <c r="CY42" s="649"/>
      <c r="CZ42" s="652">
        <v>5.9</v>
      </c>
      <c r="DA42" s="653"/>
      <c r="DB42" s="653"/>
      <c r="DC42" s="665"/>
      <c r="DD42" s="656">
        <v>1007254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354</v>
      </c>
      <c r="C43" s="689"/>
      <c r="D43" s="689"/>
      <c r="E43" s="689"/>
      <c r="F43" s="689"/>
      <c r="G43" s="689"/>
      <c r="H43" s="689"/>
      <c r="I43" s="689"/>
      <c r="J43" s="689"/>
      <c r="K43" s="689"/>
      <c r="L43" s="689"/>
      <c r="M43" s="689"/>
      <c r="N43" s="689"/>
      <c r="O43" s="689"/>
      <c r="P43" s="689"/>
      <c r="Q43" s="690"/>
      <c r="R43" s="738">
        <v>74064959</v>
      </c>
      <c r="S43" s="739"/>
      <c r="T43" s="739"/>
      <c r="U43" s="739"/>
      <c r="V43" s="739"/>
      <c r="W43" s="739"/>
      <c r="X43" s="739"/>
      <c r="Y43" s="740"/>
      <c r="Z43" s="741">
        <v>100</v>
      </c>
      <c r="AA43" s="741"/>
      <c r="AB43" s="741"/>
      <c r="AC43" s="741"/>
      <c r="AD43" s="742">
        <v>33988306</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160122</v>
      </c>
      <c r="CS43" s="683"/>
      <c r="CT43" s="683"/>
      <c r="CU43" s="683"/>
      <c r="CV43" s="683"/>
      <c r="CW43" s="683"/>
      <c r="CX43" s="683"/>
      <c r="CY43" s="684"/>
      <c r="CZ43" s="652">
        <v>0.2</v>
      </c>
      <c r="DA43" s="681"/>
      <c r="DB43" s="681"/>
      <c r="DC43" s="685"/>
      <c r="DD43" s="656">
        <v>160122</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356</v>
      </c>
      <c r="CG44" s="645"/>
      <c r="CH44" s="645"/>
      <c r="CI44" s="645"/>
      <c r="CJ44" s="645"/>
      <c r="CK44" s="645"/>
      <c r="CL44" s="645"/>
      <c r="CM44" s="645"/>
      <c r="CN44" s="645"/>
      <c r="CO44" s="645"/>
      <c r="CP44" s="645"/>
      <c r="CQ44" s="646"/>
      <c r="CR44" s="647">
        <v>4065053</v>
      </c>
      <c r="CS44" s="648"/>
      <c r="CT44" s="648"/>
      <c r="CU44" s="648"/>
      <c r="CV44" s="648"/>
      <c r="CW44" s="648"/>
      <c r="CX44" s="648"/>
      <c r="CY44" s="649"/>
      <c r="CZ44" s="652">
        <v>5.6</v>
      </c>
      <c r="DA44" s="653"/>
      <c r="DB44" s="653"/>
      <c r="DC44" s="665"/>
      <c r="DD44" s="656">
        <v>897868</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1881912</v>
      </c>
      <c r="CS45" s="683"/>
      <c r="CT45" s="683"/>
      <c r="CU45" s="683"/>
      <c r="CV45" s="683"/>
      <c r="CW45" s="683"/>
      <c r="CX45" s="683"/>
      <c r="CY45" s="684"/>
      <c r="CZ45" s="652">
        <v>2.6</v>
      </c>
      <c r="DA45" s="681"/>
      <c r="DB45" s="681"/>
      <c r="DC45" s="685"/>
      <c r="DD45" s="656">
        <v>134907</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1646993</v>
      </c>
      <c r="CS46" s="648"/>
      <c r="CT46" s="648"/>
      <c r="CU46" s="648"/>
      <c r="CV46" s="648"/>
      <c r="CW46" s="648"/>
      <c r="CX46" s="648"/>
      <c r="CY46" s="649"/>
      <c r="CZ46" s="652">
        <v>2.2999999999999998</v>
      </c>
      <c r="DA46" s="653"/>
      <c r="DB46" s="653"/>
      <c r="DC46" s="665"/>
      <c r="DD46" s="656">
        <v>762134</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234068</v>
      </c>
      <c r="CS47" s="683"/>
      <c r="CT47" s="683"/>
      <c r="CU47" s="683"/>
      <c r="CV47" s="683"/>
      <c r="CW47" s="683"/>
      <c r="CX47" s="683"/>
      <c r="CY47" s="684"/>
      <c r="CZ47" s="652">
        <v>0.3</v>
      </c>
      <c r="DA47" s="681"/>
      <c r="DB47" s="681"/>
      <c r="DC47" s="685"/>
      <c r="DD47" s="656">
        <v>109386</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262</v>
      </c>
      <c r="CS48" s="648"/>
      <c r="CT48" s="648"/>
      <c r="CU48" s="648"/>
      <c r="CV48" s="648"/>
      <c r="CW48" s="648"/>
      <c r="CX48" s="648"/>
      <c r="CY48" s="649"/>
      <c r="CZ48" s="652" t="s">
        <v>231</v>
      </c>
      <c r="DA48" s="653"/>
      <c r="DB48" s="653"/>
      <c r="DC48" s="665"/>
      <c r="DD48" s="656" t="s">
        <v>231</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364</v>
      </c>
      <c r="CE49" s="689"/>
      <c r="CF49" s="689"/>
      <c r="CG49" s="689"/>
      <c r="CH49" s="689"/>
      <c r="CI49" s="689"/>
      <c r="CJ49" s="689"/>
      <c r="CK49" s="689"/>
      <c r="CL49" s="689"/>
      <c r="CM49" s="689"/>
      <c r="CN49" s="689"/>
      <c r="CO49" s="689"/>
      <c r="CP49" s="689"/>
      <c r="CQ49" s="690"/>
      <c r="CR49" s="738">
        <v>72801745</v>
      </c>
      <c r="CS49" s="718"/>
      <c r="CT49" s="718"/>
      <c r="CU49" s="718"/>
      <c r="CV49" s="718"/>
      <c r="CW49" s="718"/>
      <c r="CX49" s="718"/>
      <c r="CY49" s="749"/>
      <c r="CZ49" s="743">
        <v>100</v>
      </c>
      <c r="DA49" s="750"/>
      <c r="DB49" s="750"/>
      <c r="DC49" s="751"/>
      <c r="DD49" s="752">
        <v>42359867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0SDJ5uwkDojb+8FjgzmJsJo7HgMQa2MTOVmCvtRbIHs/de8CZw0FEiUHZhd2HSDtBN/vZDKt4B8u1eWLSBBozQ==" saltValue="r9cp1r66UlhI9MKKFbFMZ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5" zoomScale="70" zoomScaleNormal="25" zoomScaleSheetLayoutView="70" workbookViewId="0">
      <selection activeCell="CR21" sqref="CR21:CV2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74784</v>
      </c>
      <c r="R7" s="783"/>
      <c r="S7" s="783"/>
      <c r="T7" s="783"/>
      <c r="U7" s="783"/>
      <c r="V7" s="783">
        <v>73425</v>
      </c>
      <c r="W7" s="783"/>
      <c r="X7" s="783"/>
      <c r="Y7" s="783"/>
      <c r="Z7" s="783"/>
      <c r="AA7" s="783">
        <v>1359</v>
      </c>
      <c r="AB7" s="783"/>
      <c r="AC7" s="783"/>
      <c r="AD7" s="783"/>
      <c r="AE7" s="784"/>
      <c r="AF7" s="785">
        <v>746</v>
      </c>
      <c r="AG7" s="786"/>
      <c r="AH7" s="786"/>
      <c r="AI7" s="786"/>
      <c r="AJ7" s="787"/>
      <c r="AK7" s="822">
        <v>0</v>
      </c>
      <c r="AL7" s="823"/>
      <c r="AM7" s="823"/>
      <c r="AN7" s="823"/>
      <c r="AO7" s="823"/>
      <c r="AP7" s="823">
        <v>64346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599</v>
      </c>
      <c r="BT7" s="827"/>
      <c r="BU7" s="827"/>
      <c r="BV7" s="827"/>
      <c r="BW7" s="827"/>
      <c r="BX7" s="827"/>
      <c r="BY7" s="827"/>
      <c r="BZ7" s="827"/>
      <c r="CA7" s="827"/>
      <c r="CB7" s="827"/>
      <c r="CC7" s="827"/>
      <c r="CD7" s="827"/>
      <c r="CE7" s="827"/>
      <c r="CF7" s="827"/>
      <c r="CG7" s="828"/>
      <c r="CH7" s="819">
        <v>3</v>
      </c>
      <c r="CI7" s="820"/>
      <c r="CJ7" s="820"/>
      <c r="CK7" s="820"/>
      <c r="CL7" s="821"/>
      <c r="CM7" s="819">
        <v>182</v>
      </c>
      <c r="CN7" s="820"/>
      <c r="CO7" s="820"/>
      <c r="CP7" s="820"/>
      <c r="CQ7" s="821"/>
      <c r="CR7" s="819">
        <v>30</v>
      </c>
      <c r="CS7" s="820"/>
      <c r="CT7" s="820"/>
      <c r="CU7" s="820"/>
      <c r="CV7" s="821"/>
      <c r="CW7" s="819">
        <v>0</v>
      </c>
      <c r="CX7" s="820"/>
      <c r="CY7" s="820"/>
      <c r="CZ7" s="820"/>
      <c r="DA7" s="821"/>
      <c r="DB7" s="819">
        <v>0</v>
      </c>
      <c r="DC7" s="820"/>
      <c r="DD7" s="820"/>
      <c r="DE7" s="820"/>
      <c r="DF7" s="821"/>
      <c r="DG7" s="819" t="s">
        <v>606</v>
      </c>
      <c r="DH7" s="820"/>
      <c r="DI7" s="820"/>
      <c r="DJ7" s="820"/>
      <c r="DK7" s="821"/>
      <c r="DL7" s="819" t="s">
        <v>606</v>
      </c>
      <c r="DM7" s="820"/>
      <c r="DN7" s="820"/>
      <c r="DO7" s="820"/>
      <c r="DP7" s="821"/>
      <c r="DQ7" s="819" t="s">
        <v>606</v>
      </c>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11</v>
      </c>
      <c r="R8" s="807"/>
      <c r="S8" s="807"/>
      <c r="T8" s="807"/>
      <c r="U8" s="807"/>
      <c r="V8" s="807">
        <v>107</v>
      </c>
      <c r="W8" s="807"/>
      <c r="X8" s="807"/>
      <c r="Y8" s="807"/>
      <c r="Z8" s="807"/>
      <c r="AA8" s="807">
        <v>-96</v>
      </c>
      <c r="AB8" s="807"/>
      <c r="AC8" s="807"/>
      <c r="AD8" s="807"/>
      <c r="AE8" s="808"/>
      <c r="AF8" s="809">
        <v>-96</v>
      </c>
      <c r="AG8" s="810"/>
      <c r="AH8" s="810"/>
      <c r="AI8" s="810"/>
      <c r="AJ8" s="811"/>
      <c r="AK8" s="812">
        <v>96</v>
      </c>
      <c r="AL8" s="813"/>
      <c r="AM8" s="813"/>
      <c r="AN8" s="813"/>
      <c r="AO8" s="813"/>
      <c r="AP8" s="813">
        <v>111</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600</v>
      </c>
      <c r="BT8" s="817"/>
      <c r="BU8" s="817"/>
      <c r="BV8" s="817"/>
      <c r="BW8" s="817"/>
      <c r="BX8" s="817"/>
      <c r="BY8" s="817"/>
      <c r="BZ8" s="817"/>
      <c r="CA8" s="817"/>
      <c r="CB8" s="817"/>
      <c r="CC8" s="817"/>
      <c r="CD8" s="817"/>
      <c r="CE8" s="817"/>
      <c r="CF8" s="817"/>
      <c r="CG8" s="818"/>
      <c r="CH8" s="829">
        <v>88</v>
      </c>
      <c r="CI8" s="830"/>
      <c r="CJ8" s="830"/>
      <c r="CK8" s="830"/>
      <c r="CL8" s="831"/>
      <c r="CM8" s="829">
        <v>1195</v>
      </c>
      <c r="CN8" s="830"/>
      <c r="CO8" s="830"/>
      <c r="CP8" s="830"/>
      <c r="CQ8" s="831"/>
      <c r="CR8" s="829">
        <v>20</v>
      </c>
      <c r="CS8" s="830"/>
      <c r="CT8" s="830"/>
      <c r="CU8" s="830"/>
      <c r="CV8" s="831"/>
      <c r="CW8" s="829">
        <v>0</v>
      </c>
      <c r="CX8" s="830"/>
      <c r="CY8" s="830"/>
      <c r="CZ8" s="830"/>
      <c r="DA8" s="831"/>
      <c r="DB8" s="829">
        <v>0</v>
      </c>
      <c r="DC8" s="830"/>
      <c r="DD8" s="830"/>
      <c r="DE8" s="830"/>
      <c r="DF8" s="831"/>
      <c r="DG8" s="829" t="s">
        <v>607</v>
      </c>
      <c r="DH8" s="830"/>
      <c r="DI8" s="830"/>
      <c r="DJ8" s="830"/>
      <c r="DK8" s="831"/>
      <c r="DL8" s="829" t="s">
        <v>606</v>
      </c>
      <c r="DM8" s="830"/>
      <c r="DN8" s="830"/>
      <c r="DO8" s="830"/>
      <c r="DP8" s="831"/>
      <c r="DQ8" s="829" t="s">
        <v>606</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601</v>
      </c>
      <c r="BT9" s="817"/>
      <c r="BU9" s="817"/>
      <c r="BV9" s="817"/>
      <c r="BW9" s="817"/>
      <c r="BX9" s="817"/>
      <c r="BY9" s="817"/>
      <c r="BZ9" s="817"/>
      <c r="CA9" s="817"/>
      <c r="CB9" s="817"/>
      <c r="CC9" s="817"/>
      <c r="CD9" s="817"/>
      <c r="CE9" s="817"/>
      <c r="CF9" s="817"/>
      <c r="CG9" s="818"/>
      <c r="CH9" s="829">
        <v>13</v>
      </c>
      <c r="CI9" s="830"/>
      <c r="CJ9" s="830"/>
      <c r="CK9" s="830"/>
      <c r="CL9" s="831"/>
      <c r="CM9" s="829">
        <v>272</v>
      </c>
      <c r="CN9" s="830"/>
      <c r="CO9" s="830"/>
      <c r="CP9" s="830"/>
      <c r="CQ9" s="831"/>
      <c r="CR9" s="829">
        <v>105</v>
      </c>
      <c r="CS9" s="830"/>
      <c r="CT9" s="830"/>
      <c r="CU9" s="830"/>
      <c r="CV9" s="831"/>
      <c r="CW9" s="829">
        <v>41</v>
      </c>
      <c r="CX9" s="830"/>
      <c r="CY9" s="830"/>
      <c r="CZ9" s="830"/>
      <c r="DA9" s="831"/>
      <c r="DB9" s="829">
        <v>0</v>
      </c>
      <c r="DC9" s="830"/>
      <c r="DD9" s="830"/>
      <c r="DE9" s="830"/>
      <c r="DF9" s="831"/>
      <c r="DG9" s="829" t="s">
        <v>607</v>
      </c>
      <c r="DH9" s="830"/>
      <c r="DI9" s="830"/>
      <c r="DJ9" s="830"/>
      <c r="DK9" s="831"/>
      <c r="DL9" s="829" t="s">
        <v>606</v>
      </c>
      <c r="DM9" s="830"/>
      <c r="DN9" s="830"/>
      <c r="DO9" s="830"/>
      <c r="DP9" s="831"/>
      <c r="DQ9" s="829" t="s">
        <v>606</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602</v>
      </c>
      <c r="BT10" s="817"/>
      <c r="BU10" s="817"/>
      <c r="BV10" s="817"/>
      <c r="BW10" s="817"/>
      <c r="BX10" s="817"/>
      <c r="BY10" s="817"/>
      <c r="BZ10" s="817"/>
      <c r="CA10" s="817"/>
      <c r="CB10" s="817"/>
      <c r="CC10" s="817"/>
      <c r="CD10" s="817"/>
      <c r="CE10" s="817"/>
      <c r="CF10" s="817"/>
      <c r="CG10" s="818"/>
      <c r="CH10" s="829">
        <v>3</v>
      </c>
      <c r="CI10" s="830"/>
      <c r="CJ10" s="830"/>
      <c r="CK10" s="830"/>
      <c r="CL10" s="831"/>
      <c r="CM10" s="829">
        <v>36</v>
      </c>
      <c r="CN10" s="830"/>
      <c r="CO10" s="830"/>
      <c r="CP10" s="830"/>
      <c r="CQ10" s="831"/>
      <c r="CR10" s="829">
        <v>10</v>
      </c>
      <c r="CS10" s="830"/>
      <c r="CT10" s="830"/>
      <c r="CU10" s="830"/>
      <c r="CV10" s="831"/>
      <c r="CW10" s="829">
        <v>6</v>
      </c>
      <c r="CX10" s="830"/>
      <c r="CY10" s="830"/>
      <c r="CZ10" s="830"/>
      <c r="DA10" s="831"/>
      <c r="DB10" s="829">
        <v>0</v>
      </c>
      <c r="DC10" s="830"/>
      <c r="DD10" s="830"/>
      <c r="DE10" s="830"/>
      <c r="DF10" s="831"/>
      <c r="DG10" s="829" t="s">
        <v>607</v>
      </c>
      <c r="DH10" s="830"/>
      <c r="DI10" s="830"/>
      <c r="DJ10" s="830"/>
      <c r="DK10" s="831"/>
      <c r="DL10" s="829" t="s">
        <v>606</v>
      </c>
      <c r="DM10" s="830"/>
      <c r="DN10" s="830"/>
      <c r="DO10" s="830"/>
      <c r="DP10" s="831"/>
      <c r="DQ10" s="829" t="s">
        <v>606</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603</v>
      </c>
      <c r="BT11" s="817"/>
      <c r="BU11" s="817"/>
      <c r="BV11" s="817"/>
      <c r="BW11" s="817"/>
      <c r="BX11" s="817"/>
      <c r="BY11" s="817"/>
      <c r="BZ11" s="817"/>
      <c r="CA11" s="817"/>
      <c r="CB11" s="817"/>
      <c r="CC11" s="817"/>
      <c r="CD11" s="817"/>
      <c r="CE11" s="817"/>
      <c r="CF11" s="817"/>
      <c r="CG11" s="818"/>
      <c r="CH11" s="829">
        <v>-47</v>
      </c>
      <c r="CI11" s="830"/>
      <c r="CJ11" s="830"/>
      <c r="CK11" s="830"/>
      <c r="CL11" s="831"/>
      <c r="CM11" s="829">
        <v>153</v>
      </c>
      <c r="CN11" s="830"/>
      <c r="CO11" s="830"/>
      <c r="CP11" s="830"/>
      <c r="CQ11" s="831"/>
      <c r="CR11" s="829">
        <v>35</v>
      </c>
      <c r="CS11" s="830"/>
      <c r="CT11" s="830"/>
      <c r="CU11" s="830"/>
      <c r="CV11" s="831"/>
      <c r="CW11" s="829">
        <v>0</v>
      </c>
      <c r="CX11" s="830"/>
      <c r="CY11" s="830"/>
      <c r="CZ11" s="830"/>
      <c r="DA11" s="831"/>
      <c r="DB11" s="829">
        <v>0</v>
      </c>
      <c r="DC11" s="830"/>
      <c r="DD11" s="830"/>
      <c r="DE11" s="830"/>
      <c r="DF11" s="831"/>
      <c r="DG11" s="829" t="s">
        <v>607</v>
      </c>
      <c r="DH11" s="830"/>
      <c r="DI11" s="830"/>
      <c r="DJ11" s="830"/>
      <c r="DK11" s="831"/>
      <c r="DL11" s="829" t="s">
        <v>606</v>
      </c>
      <c r="DM11" s="830"/>
      <c r="DN11" s="830"/>
      <c r="DO11" s="830"/>
      <c r="DP11" s="831"/>
      <c r="DQ11" s="829" t="s">
        <v>606</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604</v>
      </c>
      <c r="BT12" s="817"/>
      <c r="BU12" s="817"/>
      <c r="BV12" s="817"/>
      <c r="BW12" s="817"/>
      <c r="BX12" s="817"/>
      <c r="BY12" s="817"/>
      <c r="BZ12" s="817"/>
      <c r="CA12" s="817"/>
      <c r="CB12" s="817"/>
      <c r="CC12" s="817"/>
      <c r="CD12" s="817"/>
      <c r="CE12" s="817"/>
      <c r="CF12" s="817"/>
      <c r="CG12" s="818"/>
      <c r="CH12" s="829">
        <v>-1</v>
      </c>
      <c r="CI12" s="830"/>
      <c r="CJ12" s="830"/>
      <c r="CK12" s="830"/>
      <c r="CL12" s="831"/>
      <c r="CM12" s="829">
        <v>1</v>
      </c>
      <c r="CN12" s="830"/>
      <c r="CO12" s="830"/>
      <c r="CP12" s="830"/>
      <c r="CQ12" s="831"/>
      <c r="CR12" s="829">
        <v>0</v>
      </c>
      <c r="CS12" s="830"/>
      <c r="CT12" s="830"/>
      <c r="CU12" s="830"/>
      <c r="CV12" s="831"/>
      <c r="CW12" s="829">
        <v>44</v>
      </c>
      <c r="CX12" s="830"/>
      <c r="CY12" s="830"/>
      <c r="CZ12" s="830"/>
      <c r="DA12" s="831"/>
      <c r="DB12" s="829">
        <v>0</v>
      </c>
      <c r="DC12" s="830"/>
      <c r="DD12" s="830"/>
      <c r="DE12" s="830"/>
      <c r="DF12" s="831"/>
      <c r="DG12" s="829" t="s">
        <v>607</v>
      </c>
      <c r="DH12" s="830"/>
      <c r="DI12" s="830"/>
      <c r="DJ12" s="830"/>
      <c r="DK12" s="831"/>
      <c r="DL12" s="829" t="s">
        <v>606</v>
      </c>
      <c r="DM12" s="830"/>
      <c r="DN12" s="830"/>
      <c r="DO12" s="830"/>
      <c r="DP12" s="831"/>
      <c r="DQ12" s="829" t="s">
        <v>606</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605</v>
      </c>
      <c r="BT13" s="817"/>
      <c r="BU13" s="817"/>
      <c r="BV13" s="817"/>
      <c r="BW13" s="817"/>
      <c r="BX13" s="817"/>
      <c r="BY13" s="817"/>
      <c r="BZ13" s="817"/>
      <c r="CA13" s="817"/>
      <c r="CB13" s="817"/>
      <c r="CC13" s="817"/>
      <c r="CD13" s="817"/>
      <c r="CE13" s="817"/>
      <c r="CF13" s="817"/>
      <c r="CG13" s="818"/>
      <c r="CH13" s="829">
        <v>0</v>
      </c>
      <c r="CI13" s="830"/>
      <c r="CJ13" s="830"/>
      <c r="CK13" s="830"/>
      <c r="CL13" s="831"/>
      <c r="CM13" s="829">
        <v>10</v>
      </c>
      <c r="CN13" s="830"/>
      <c r="CO13" s="830"/>
      <c r="CP13" s="830"/>
      <c r="CQ13" s="831"/>
      <c r="CR13" s="829">
        <v>0</v>
      </c>
      <c r="CS13" s="830"/>
      <c r="CT13" s="830"/>
      <c r="CU13" s="830"/>
      <c r="CV13" s="831"/>
      <c r="CW13" s="829">
        <v>2</v>
      </c>
      <c r="CX13" s="830"/>
      <c r="CY13" s="830"/>
      <c r="CZ13" s="830"/>
      <c r="DA13" s="831"/>
      <c r="DB13" s="829">
        <v>0</v>
      </c>
      <c r="DC13" s="830"/>
      <c r="DD13" s="830"/>
      <c r="DE13" s="830"/>
      <c r="DF13" s="831"/>
      <c r="DG13" s="829" t="s">
        <v>607</v>
      </c>
      <c r="DH13" s="830"/>
      <c r="DI13" s="830"/>
      <c r="DJ13" s="830"/>
      <c r="DK13" s="831"/>
      <c r="DL13" s="829" t="s">
        <v>606</v>
      </c>
      <c r="DM13" s="830"/>
      <c r="DN13" s="830"/>
      <c r="DO13" s="830"/>
      <c r="DP13" s="831"/>
      <c r="DQ13" s="829" t="s">
        <v>606</v>
      </c>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v>74795</v>
      </c>
      <c r="R23" s="842"/>
      <c r="S23" s="842"/>
      <c r="T23" s="842"/>
      <c r="U23" s="842"/>
      <c r="V23" s="842">
        <v>73532</v>
      </c>
      <c r="W23" s="842"/>
      <c r="X23" s="842"/>
      <c r="Y23" s="842"/>
      <c r="Z23" s="842"/>
      <c r="AA23" s="842">
        <v>1263</v>
      </c>
      <c r="AB23" s="842"/>
      <c r="AC23" s="842"/>
      <c r="AD23" s="842"/>
      <c r="AE23" s="843"/>
      <c r="AF23" s="844">
        <v>650</v>
      </c>
      <c r="AG23" s="842"/>
      <c r="AH23" s="842"/>
      <c r="AI23" s="842"/>
      <c r="AJ23" s="845"/>
      <c r="AK23" s="846"/>
      <c r="AL23" s="847"/>
      <c r="AM23" s="847"/>
      <c r="AN23" s="847"/>
      <c r="AO23" s="847"/>
      <c r="AP23" s="842">
        <v>64457</v>
      </c>
      <c r="AQ23" s="842"/>
      <c r="AR23" s="842"/>
      <c r="AS23" s="842"/>
      <c r="AT23" s="842"/>
      <c r="AU23" s="848"/>
      <c r="AV23" s="848"/>
      <c r="AW23" s="848"/>
      <c r="AX23" s="848"/>
      <c r="AY23" s="849"/>
      <c r="AZ23" s="857" t="s">
        <v>616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10647</v>
      </c>
      <c r="R28" s="871"/>
      <c r="S28" s="871"/>
      <c r="T28" s="871"/>
      <c r="U28" s="871"/>
      <c r="V28" s="871">
        <v>10590</v>
      </c>
      <c r="W28" s="871"/>
      <c r="X28" s="871"/>
      <c r="Y28" s="871"/>
      <c r="Z28" s="871"/>
      <c r="AA28" s="871">
        <v>57</v>
      </c>
      <c r="AB28" s="871"/>
      <c r="AC28" s="871"/>
      <c r="AD28" s="871"/>
      <c r="AE28" s="872"/>
      <c r="AF28" s="873">
        <v>57</v>
      </c>
      <c r="AG28" s="871"/>
      <c r="AH28" s="871"/>
      <c r="AI28" s="871"/>
      <c r="AJ28" s="874"/>
      <c r="AK28" s="875">
        <v>1016</v>
      </c>
      <c r="AL28" s="866"/>
      <c r="AM28" s="866"/>
      <c r="AN28" s="866"/>
      <c r="AO28" s="866"/>
      <c r="AP28" s="866">
        <v>0</v>
      </c>
      <c r="AQ28" s="866"/>
      <c r="AR28" s="866"/>
      <c r="AS28" s="866"/>
      <c r="AT28" s="866"/>
      <c r="AU28" s="866">
        <v>0</v>
      </c>
      <c r="AV28" s="866"/>
      <c r="AW28" s="866"/>
      <c r="AX28" s="866"/>
      <c r="AY28" s="866"/>
      <c r="AZ28" s="867" t="s">
        <v>613</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27</v>
      </c>
      <c r="R29" s="807"/>
      <c r="S29" s="807"/>
      <c r="T29" s="807"/>
      <c r="U29" s="807"/>
      <c r="V29" s="807">
        <v>26</v>
      </c>
      <c r="W29" s="807"/>
      <c r="X29" s="807"/>
      <c r="Y29" s="807"/>
      <c r="Z29" s="807"/>
      <c r="AA29" s="807">
        <v>1</v>
      </c>
      <c r="AB29" s="807"/>
      <c r="AC29" s="807"/>
      <c r="AD29" s="807"/>
      <c r="AE29" s="808"/>
      <c r="AF29" s="809">
        <v>1</v>
      </c>
      <c r="AG29" s="810"/>
      <c r="AH29" s="810"/>
      <c r="AI29" s="810"/>
      <c r="AJ29" s="811"/>
      <c r="AK29" s="878">
        <v>11</v>
      </c>
      <c r="AL29" s="879"/>
      <c r="AM29" s="879"/>
      <c r="AN29" s="879"/>
      <c r="AO29" s="879"/>
      <c r="AP29" s="879">
        <v>18</v>
      </c>
      <c r="AQ29" s="879"/>
      <c r="AR29" s="879"/>
      <c r="AS29" s="879"/>
      <c r="AT29" s="879"/>
      <c r="AU29" s="879">
        <v>9</v>
      </c>
      <c r="AV29" s="879"/>
      <c r="AW29" s="879"/>
      <c r="AX29" s="879"/>
      <c r="AY29" s="879"/>
      <c r="AZ29" s="880" t="s">
        <v>615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12408</v>
      </c>
      <c r="R30" s="807"/>
      <c r="S30" s="807"/>
      <c r="T30" s="807"/>
      <c r="U30" s="807"/>
      <c r="V30" s="807">
        <v>12401</v>
      </c>
      <c r="W30" s="807"/>
      <c r="X30" s="807"/>
      <c r="Y30" s="807"/>
      <c r="Z30" s="807"/>
      <c r="AA30" s="807">
        <v>7</v>
      </c>
      <c r="AB30" s="807"/>
      <c r="AC30" s="807"/>
      <c r="AD30" s="807"/>
      <c r="AE30" s="808"/>
      <c r="AF30" s="809">
        <v>7</v>
      </c>
      <c r="AG30" s="810"/>
      <c r="AH30" s="810"/>
      <c r="AI30" s="810"/>
      <c r="AJ30" s="811"/>
      <c r="AK30" s="878">
        <v>1884</v>
      </c>
      <c r="AL30" s="879"/>
      <c r="AM30" s="879"/>
      <c r="AN30" s="879"/>
      <c r="AO30" s="879"/>
      <c r="AP30" s="879">
        <v>0</v>
      </c>
      <c r="AQ30" s="879"/>
      <c r="AR30" s="879"/>
      <c r="AS30" s="879"/>
      <c r="AT30" s="879"/>
      <c r="AU30" s="879">
        <v>0</v>
      </c>
      <c r="AV30" s="879"/>
      <c r="AW30" s="879"/>
      <c r="AX30" s="879"/>
      <c r="AY30" s="879"/>
      <c r="AZ30" s="880" t="s">
        <v>615</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405</v>
      </c>
      <c r="C31" s="804"/>
      <c r="D31" s="804"/>
      <c r="E31" s="804"/>
      <c r="F31" s="804"/>
      <c r="G31" s="804"/>
      <c r="H31" s="804"/>
      <c r="I31" s="804"/>
      <c r="J31" s="804"/>
      <c r="K31" s="804"/>
      <c r="L31" s="804"/>
      <c r="M31" s="804"/>
      <c r="N31" s="804"/>
      <c r="O31" s="804"/>
      <c r="P31" s="805"/>
      <c r="Q31" s="806">
        <v>94</v>
      </c>
      <c r="R31" s="807"/>
      <c r="S31" s="807"/>
      <c r="T31" s="807"/>
      <c r="U31" s="807"/>
      <c r="V31" s="807">
        <v>94</v>
      </c>
      <c r="W31" s="807"/>
      <c r="X31" s="807"/>
      <c r="Y31" s="807"/>
      <c r="Z31" s="807"/>
      <c r="AA31" s="807">
        <v>0</v>
      </c>
      <c r="AB31" s="807"/>
      <c r="AC31" s="807"/>
      <c r="AD31" s="807"/>
      <c r="AE31" s="808"/>
      <c r="AF31" s="809" t="s">
        <v>406</v>
      </c>
      <c r="AG31" s="810"/>
      <c r="AH31" s="810"/>
      <c r="AI31" s="810"/>
      <c r="AJ31" s="811"/>
      <c r="AK31" s="878">
        <v>67</v>
      </c>
      <c r="AL31" s="879"/>
      <c r="AM31" s="879"/>
      <c r="AN31" s="879"/>
      <c r="AO31" s="879"/>
      <c r="AP31" s="879">
        <v>66</v>
      </c>
      <c r="AQ31" s="879"/>
      <c r="AR31" s="879"/>
      <c r="AS31" s="879"/>
      <c r="AT31" s="879"/>
      <c r="AU31" s="879">
        <v>66</v>
      </c>
      <c r="AV31" s="879"/>
      <c r="AW31" s="879"/>
      <c r="AX31" s="879"/>
      <c r="AY31" s="879"/>
      <c r="AZ31" s="880" t="s">
        <v>615</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407</v>
      </c>
      <c r="C32" s="804"/>
      <c r="D32" s="804"/>
      <c r="E32" s="804"/>
      <c r="F32" s="804"/>
      <c r="G32" s="804"/>
      <c r="H32" s="804"/>
      <c r="I32" s="804"/>
      <c r="J32" s="804"/>
      <c r="K32" s="804"/>
      <c r="L32" s="804"/>
      <c r="M32" s="804"/>
      <c r="N32" s="804"/>
      <c r="O32" s="804"/>
      <c r="P32" s="805"/>
      <c r="Q32" s="806">
        <v>1337</v>
      </c>
      <c r="R32" s="807"/>
      <c r="S32" s="807"/>
      <c r="T32" s="807"/>
      <c r="U32" s="807"/>
      <c r="V32" s="807">
        <v>1334</v>
      </c>
      <c r="W32" s="807"/>
      <c r="X32" s="807"/>
      <c r="Y32" s="807"/>
      <c r="Z32" s="807"/>
      <c r="AA32" s="807">
        <v>3</v>
      </c>
      <c r="AB32" s="807"/>
      <c r="AC32" s="807"/>
      <c r="AD32" s="807"/>
      <c r="AE32" s="808"/>
      <c r="AF32" s="809">
        <v>3</v>
      </c>
      <c r="AG32" s="810"/>
      <c r="AH32" s="810"/>
      <c r="AI32" s="810"/>
      <c r="AJ32" s="811"/>
      <c r="AK32" s="878">
        <v>344</v>
      </c>
      <c r="AL32" s="879"/>
      <c r="AM32" s="879"/>
      <c r="AN32" s="879"/>
      <c r="AO32" s="879"/>
      <c r="AP32" s="879">
        <v>0</v>
      </c>
      <c r="AQ32" s="879"/>
      <c r="AR32" s="879"/>
      <c r="AS32" s="879"/>
      <c r="AT32" s="879"/>
      <c r="AU32" s="879">
        <v>0</v>
      </c>
      <c r="AV32" s="879"/>
      <c r="AW32" s="879"/>
      <c r="AX32" s="879"/>
      <c r="AY32" s="879"/>
      <c r="AZ32" s="880" t="s">
        <v>615</v>
      </c>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408</v>
      </c>
      <c r="C33" s="804"/>
      <c r="D33" s="804"/>
      <c r="E33" s="804"/>
      <c r="F33" s="804"/>
      <c r="G33" s="804"/>
      <c r="H33" s="804"/>
      <c r="I33" s="804"/>
      <c r="J33" s="804"/>
      <c r="K33" s="804"/>
      <c r="L33" s="804"/>
      <c r="M33" s="804"/>
      <c r="N33" s="804"/>
      <c r="O33" s="804"/>
      <c r="P33" s="805"/>
      <c r="Q33" s="806">
        <v>3310</v>
      </c>
      <c r="R33" s="807"/>
      <c r="S33" s="807"/>
      <c r="T33" s="807"/>
      <c r="U33" s="807"/>
      <c r="V33" s="807">
        <v>3146</v>
      </c>
      <c r="W33" s="807"/>
      <c r="X33" s="807"/>
      <c r="Y33" s="807"/>
      <c r="Z33" s="807"/>
      <c r="AA33" s="807">
        <v>164</v>
      </c>
      <c r="AB33" s="807"/>
      <c r="AC33" s="807"/>
      <c r="AD33" s="807"/>
      <c r="AE33" s="808"/>
      <c r="AF33" s="809">
        <v>2352</v>
      </c>
      <c r="AG33" s="810"/>
      <c r="AH33" s="810"/>
      <c r="AI33" s="810"/>
      <c r="AJ33" s="811"/>
      <c r="AK33" s="878">
        <v>669</v>
      </c>
      <c r="AL33" s="879"/>
      <c r="AM33" s="879"/>
      <c r="AN33" s="879"/>
      <c r="AO33" s="879"/>
      <c r="AP33" s="879">
        <v>14735</v>
      </c>
      <c r="AQ33" s="879"/>
      <c r="AR33" s="879"/>
      <c r="AS33" s="879"/>
      <c r="AT33" s="879"/>
      <c r="AU33" s="879">
        <v>6955</v>
      </c>
      <c r="AV33" s="879"/>
      <c r="AW33" s="879"/>
      <c r="AX33" s="879"/>
      <c r="AY33" s="879"/>
      <c r="AZ33" s="880" t="s">
        <v>613</v>
      </c>
      <c r="BA33" s="880"/>
      <c r="BB33" s="880"/>
      <c r="BC33" s="880"/>
      <c r="BD33" s="880"/>
      <c r="BE33" s="876" t="s">
        <v>409</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410</v>
      </c>
      <c r="C34" s="804"/>
      <c r="D34" s="804"/>
      <c r="E34" s="804"/>
      <c r="F34" s="804"/>
      <c r="G34" s="804"/>
      <c r="H34" s="804"/>
      <c r="I34" s="804"/>
      <c r="J34" s="804"/>
      <c r="K34" s="804"/>
      <c r="L34" s="804"/>
      <c r="M34" s="804"/>
      <c r="N34" s="804"/>
      <c r="O34" s="804"/>
      <c r="P34" s="805"/>
      <c r="Q34" s="806">
        <v>3443</v>
      </c>
      <c r="R34" s="807"/>
      <c r="S34" s="807"/>
      <c r="T34" s="807"/>
      <c r="U34" s="807"/>
      <c r="V34" s="807">
        <v>3373</v>
      </c>
      <c r="W34" s="807"/>
      <c r="X34" s="807"/>
      <c r="Y34" s="807"/>
      <c r="Z34" s="807"/>
      <c r="AA34" s="807">
        <v>70</v>
      </c>
      <c r="AB34" s="807"/>
      <c r="AC34" s="807"/>
      <c r="AD34" s="807"/>
      <c r="AE34" s="808"/>
      <c r="AF34" s="809">
        <v>562</v>
      </c>
      <c r="AG34" s="810"/>
      <c r="AH34" s="810"/>
      <c r="AI34" s="810"/>
      <c r="AJ34" s="811"/>
      <c r="AK34" s="878">
        <v>1643</v>
      </c>
      <c r="AL34" s="879"/>
      <c r="AM34" s="879"/>
      <c r="AN34" s="879"/>
      <c r="AO34" s="879"/>
      <c r="AP34" s="879">
        <v>32187</v>
      </c>
      <c r="AQ34" s="879"/>
      <c r="AR34" s="879"/>
      <c r="AS34" s="879"/>
      <c r="AT34" s="879"/>
      <c r="AU34" s="879">
        <v>17767</v>
      </c>
      <c r="AV34" s="879"/>
      <c r="AW34" s="879"/>
      <c r="AX34" s="879"/>
      <c r="AY34" s="879"/>
      <c r="AZ34" s="880" t="s">
        <v>613</v>
      </c>
      <c r="BA34" s="880"/>
      <c r="BB34" s="880"/>
      <c r="BC34" s="880"/>
      <c r="BD34" s="880"/>
      <c r="BE34" s="876" t="s">
        <v>409</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411</v>
      </c>
      <c r="C35" s="804"/>
      <c r="D35" s="804"/>
      <c r="E35" s="804"/>
      <c r="F35" s="804"/>
      <c r="G35" s="804"/>
      <c r="H35" s="804"/>
      <c r="I35" s="804"/>
      <c r="J35" s="804"/>
      <c r="K35" s="804"/>
      <c r="L35" s="804"/>
      <c r="M35" s="804"/>
      <c r="N35" s="804"/>
      <c r="O35" s="804"/>
      <c r="P35" s="805"/>
      <c r="Q35" s="806">
        <v>4043</v>
      </c>
      <c r="R35" s="807"/>
      <c r="S35" s="807"/>
      <c r="T35" s="807"/>
      <c r="U35" s="807"/>
      <c r="V35" s="807">
        <v>4471</v>
      </c>
      <c r="W35" s="807"/>
      <c r="X35" s="807"/>
      <c r="Y35" s="807"/>
      <c r="Z35" s="807"/>
      <c r="AA35" s="807">
        <v>-428</v>
      </c>
      <c r="AB35" s="807"/>
      <c r="AC35" s="807"/>
      <c r="AD35" s="807"/>
      <c r="AE35" s="808"/>
      <c r="AF35" s="809">
        <v>1662</v>
      </c>
      <c r="AG35" s="810"/>
      <c r="AH35" s="810"/>
      <c r="AI35" s="810"/>
      <c r="AJ35" s="811"/>
      <c r="AK35" s="878">
        <v>1381</v>
      </c>
      <c r="AL35" s="879"/>
      <c r="AM35" s="879"/>
      <c r="AN35" s="879"/>
      <c r="AO35" s="879"/>
      <c r="AP35" s="879">
        <v>985</v>
      </c>
      <c r="AQ35" s="879"/>
      <c r="AR35" s="879"/>
      <c r="AS35" s="879"/>
      <c r="AT35" s="879"/>
      <c r="AU35" s="879">
        <v>494</v>
      </c>
      <c r="AV35" s="879"/>
      <c r="AW35" s="879"/>
      <c r="AX35" s="879"/>
      <c r="AY35" s="879"/>
      <c r="AZ35" s="880" t="s">
        <v>614</v>
      </c>
      <c r="BA35" s="880"/>
      <c r="BB35" s="880"/>
      <c r="BC35" s="880"/>
      <c r="BD35" s="880"/>
      <c r="BE35" s="876" t="s">
        <v>412</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413</v>
      </c>
      <c r="C36" s="804"/>
      <c r="D36" s="804"/>
      <c r="E36" s="804"/>
      <c r="F36" s="804"/>
      <c r="G36" s="804"/>
      <c r="H36" s="804"/>
      <c r="I36" s="804"/>
      <c r="J36" s="804"/>
      <c r="K36" s="804"/>
      <c r="L36" s="804"/>
      <c r="M36" s="804"/>
      <c r="N36" s="804"/>
      <c r="O36" s="804"/>
      <c r="P36" s="805"/>
      <c r="Q36" s="806">
        <v>376</v>
      </c>
      <c r="R36" s="807"/>
      <c r="S36" s="807"/>
      <c r="T36" s="807"/>
      <c r="U36" s="807"/>
      <c r="V36" s="807">
        <v>375</v>
      </c>
      <c r="W36" s="807"/>
      <c r="X36" s="807"/>
      <c r="Y36" s="807"/>
      <c r="Z36" s="807"/>
      <c r="AA36" s="807">
        <v>1</v>
      </c>
      <c r="AB36" s="807"/>
      <c r="AC36" s="807"/>
      <c r="AD36" s="807"/>
      <c r="AE36" s="808"/>
      <c r="AF36" s="809">
        <v>1</v>
      </c>
      <c r="AG36" s="810"/>
      <c r="AH36" s="810"/>
      <c r="AI36" s="810"/>
      <c r="AJ36" s="811"/>
      <c r="AK36" s="878">
        <v>109</v>
      </c>
      <c r="AL36" s="879"/>
      <c r="AM36" s="879"/>
      <c r="AN36" s="879"/>
      <c r="AO36" s="879"/>
      <c r="AP36" s="879">
        <v>1291</v>
      </c>
      <c r="AQ36" s="879"/>
      <c r="AR36" s="879"/>
      <c r="AS36" s="879"/>
      <c r="AT36" s="879"/>
      <c r="AU36" s="879">
        <v>1291</v>
      </c>
      <c r="AV36" s="879"/>
      <c r="AW36" s="879"/>
      <c r="AX36" s="879"/>
      <c r="AY36" s="879"/>
      <c r="AZ36" s="880" t="s">
        <v>614</v>
      </c>
      <c r="BA36" s="880"/>
      <c r="BB36" s="880"/>
      <c r="BC36" s="880"/>
      <c r="BD36" s="880"/>
      <c r="BE36" s="876" t="s">
        <v>414</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t="s">
        <v>415</v>
      </c>
      <c r="C37" s="804"/>
      <c r="D37" s="804"/>
      <c r="E37" s="804"/>
      <c r="F37" s="804"/>
      <c r="G37" s="804"/>
      <c r="H37" s="804"/>
      <c r="I37" s="804"/>
      <c r="J37" s="804"/>
      <c r="K37" s="804"/>
      <c r="L37" s="804"/>
      <c r="M37" s="804"/>
      <c r="N37" s="804"/>
      <c r="O37" s="804"/>
      <c r="P37" s="805"/>
      <c r="Q37" s="806">
        <v>14</v>
      </c>
      <c r="R37" s="807"/>
      <c r="S37" s="807"/>
      <c r="T37" s="807"/>
      <c r="U37" s="807"/>
      <c r="V37" s="807">
        <v>14</v>
      </c>
      <c r="W37" s="807"/>
      <c r="X37" s="807"/>
      <c r="Y37" s="807"/>
      <c r="Z37" s="807"/>
      <c r="AA37" s="807">
        <v>0</v>
      </c>
      <c r="AB37" s="807"/>
      <c r="AC37" s="807"/>
      <c r="AD37" s="807"/>
      <c r="AE37" s="808"/>
      <c r="AF37" s="809" t="s">
        <v>406</v>
      </c>
      <c r="AG37" s="810"/>
      <c r="AH37" s="810"/>
      <c r="AI37" s="810"/>
      <c r="AJ37" s="811"/>
      <c r="AK37" s="878">
        <v>0</v>
      </c>
      <c r="AL37" s="879"/>
      <c r="AM37" s="879"/>
      <c r="AN37" s="879"/>
      <c r="AO37" s="879"/>
      <c r="AP37" s="879">
        <v>14</v>
      </c>
      <c r="AQ37" s="879"/>
      <c r="AR37" s="879"/>
      <c r="AS37" s="879"/>
      <c r="AT37" s="879"/>
      <c r="AU37" s="879">
        <v>14</v>
      </c>
      <c r="AV37" s="879"/>
      <c r="AW37" s="879"/>
      <c r="AX37" s="879"/>
      <c r="AY37" s="879"/>
      <c r="AZ37" s="880" t="s">
        <v>614</v>
      </c>
      <c r="BA37" s="880"/>
      <c r="BB37" s="880"/>
      <c r="BC37" s="880"/>
      <c r="BD37" s="880"/>
      <c r="BE37" s="876" t="s">
        <v>416</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418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4646</v>
      </c>
      <c r="AG63" s="890"/>
      <c r="AH63" s="890"/>
      <c r="AI63" s="890"/>
      <c r="AJ63" s="891"/>
      <c r="AK63" s="892"/>
      <c r="AL63" s="887"/>
      <c r="AM63" s="887"/>
      <c r="AN63" s="887"/>
      <c r="AO63" s="887"/>
      <c r="AP63" s="890">
        <v>49296</v>
      </c>
      <c r="AQ63" s="890"/>
      <c r="AR63" s="890"/>
      <c r="AS63" s="890"/>
      <c r="AT63" s="890"/>
      <c r="AU63" s="890">
        <v>26596</v>
      </c>
      <c r="AV63" s="890"/>
      <c r="AW63" s="890"/>
      <c r="AX63" s="890"/>
      <c r="AY63" s="890"/>
      <c r="AZ63" s="894"/>
      <c r="BA63" s="894"/>
      <c r="BB63" s="894"/>
      <c r="BC63" s="894"/>
      <c r="BD63" s="894"/>
      <c r="BE63" s="895"/>
      <c r="BF63" s="895"/>
      <c r="BG63" s="895"/>
      <c r="BH63" s="895"/>
      <c r="BI63" s="896"/>
      <c r="BJ63" s="897" t="s">
        <v>419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421</v>
      </c>
      <c r="B66" s="789"/>
      <c r="C66" s="789"/>
      <c r="D66" s="789"/>
      <c r="E66" s="789"/>
      <c r="F66" s="789"/>
      <c r="G66" s="789"/>
      <c r="H66" s="789"/>
      <c r="I66" s="789"/>
      <c r="J66" s="789"/>
      <c r="K66" s="789"/>
      <c r="L66" s="789"/>
      <c r="M66" s="789"/>
      <c r="N66" s="789"/>
      <c r="O66" s="789"/>
      <c r="P66" s="790"/>
      <c r="Q66" s="765" t="s">
        <v>422</v>
      </c>
      <c r="R66" s="766"/>
      <c r="S66" s="766"/>
      <c r="T66" s="766"/>
      <c r="U66" s="767"/>
      <c r="V66" s="765" t="s">
        <v>423</v>
      </c>
      <c r="W66" s="766"/>
      <c r="X66" s="766"/>
      <c r="Y66" s="766"/>
      <c r="Z66" s="767"/>
      <c r="AA66" s="765" t="s">
        <v>424</v>
      </c>
      <c r="AB66" s="766"/>
      <c r="AC66" s="766"/>
      <c r="AD66" s="766"/>
      <c r="AE66" s="767"/>
      <c r="AF66" s="900" t="s">
        <v>425</v>
      </c>
      <c r="AG66" s="861"/>
      <c r="AH66" s="861"/>
      <c r="AI66" s="861"/>
      <c r="AJ66" s="901"/>
      <c r="AK66" s="765" t="s">
        <v>426</v>
      </c>
      <c r="AL66" s="789"/>
      <c r="AM66" s="789"/>
      <c r="AN66" s="789"/>
      <c r="AO66" s="790"/>
      <c r="AP66" s="765" t="s">
        <v>427</v>
      </c>
      <c r="AQ66" s="766"/>
      <c r="AR66" s="766"/>
      <c r="AS66" s="766"/>
      <c r="AT66" s="767"/>
      <c r="AU66" s="765" t="s">
        <v>428</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595</v>
      </c>
      <c r="C68" s="918"/>
      <c r="D68" s="918"/>
      <c r="E68" s="918"/>
      <c r="F68" s="918"/>
      <c r="G68" s="918"/>
      <c r="H68" s="918"/>
      <c r="I68" s="918"/>
      <c r="J68" s="918"/>
      <c r="K68" s="918"/>
      <c r="L68" s="918"/>
      <c r="M68" s="918"/>
      <c r="N68" s="918"/>
      <c r="O68" s="918"/>
      <c r="P68" s="919"/>
      <c r="Q68" s="920">
        <v>5728</v>
      </c>
      <c r="R68" s="914"/>
      <c r="S68" s="914"/>
      <c r="T68" s="914"/>
      <c r="U68" s="914"/>
      <c r="V68" s="914">
        <v>5952</v>
      </c>
      <c r="W68" s="914"/>
      <c r="X68" s="914"/>
      <c r="Y68" s="914"/>
      <c r="Z68" s="914"/>
      <c r="AA68" s="914">
        <v>-224</v>
      </c>
      <c r="AB68" s="914"/>
      <c r="AC68" s="914"/>
      <c r="AD68" s="914"/>
      <c r="AE68" s="914"/>
      <c r="AF68" s="914">
        <v>787</v>
      </c>
      <c r="AG68" s="914"/>
      <c r="AH68" s="914"/>
      <c r="AI68" s="914"/>
      <c r="AJ68" s="914"/>
      <c r="AK68" s="914">
        <v>0</v>
      </c>
      <c r="AL68" s="914"/>
      <c r="AM68" s="914"/>
      <c r="AN68" s="914"/>
      <c r="AO68" s="914"/>
      <c r="AP68" s="914">
        <v>4728</v>
      </c>
      <c r="AQ68" s="914"/>
      <c r="AR68" s="914"/>
      <c r="AS68" s="914"/>
      <c r="AT68" s="914"/>
      <c r="AU68" s="914">
        <v>494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596</v>
      </c>
      <c r="C69" s="922"/>
      <c r="D69" s="922"/>
      <c r="E69" s="922"/>
      <c r="F69" s="922"/>
      <c r="G69" s="922"/>
      <c r="H69" s="922"/>
      <c r="I69" s="922"/>
      <c r="J69" s="922"/>
      <c r="K69" s="922"/>
      <c r="L69" s="922"/>
      <c r="M69" s="922"/>
      <c r="N69" s="922"/>
      <c r="O69" s="922"/>
      <c r="P69" s="923"/>
      <c r="Q69" s="924">
        <v>11026</v>
      </c>
      <c r="R69" s="879"/>
      <c r="S69" s="879"/>
      <c r="T69" s="879"/>
      <c r="U69" s="879"/>
      <c r="V69" s="879">
        <v>10513</v>
      </c>
      <c r="W69" s="879"/>
      <c r="X69" s="879"/>
      <c r="Y69" s="879"/>
      <c r="Z69" s="879"/>
      <c r="AA69" s="879">
        <v>514</v>
      </c>
      <c r="AB69" s="879"/>
      <c r="AC69" s="879"/>
      <c r="AD69" s="879"/>
      <c r="AE69" s="879"/>
      <c r="AF69" s="879">
        <v>514</v>
      </c>
      <c r="AG69" s="879"/>
      <c r="AH69" s="879"/>
      <c r="AI69" s="879"/>
      <c r="AJ69" s="879"/>
      <c r="AK69" s="879">
        <v>91</v>
      </c>
      <c r="AL69" s="879"/>
      <c r="AM69" s="879"/>
      <c r="AN69" s="879"/>
      <c r="AO69" s="879"/>
      <c r="AP69" s="879">
        <v>0</v>
      </c>
      <c r="AQ69" s="879"/>
      <c r="AR69" s="879"/>
      <c r="AS69" s="879"/>
      <c r="AT69" s="879"/>
      <c r="AU69" s="879">
        <v>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597</v>
      </c>
      <c r="C70" s="922"/>
      <c r="D70" s="922"/>
      <c r="E70" s="922"/>
      <c r="F70" s="922"/>
      <c r="G70" s="922"/>
      <c r="H70" s="922"/>
      <c r="I70" s="922"/>
      <c r="J70" s="922"/>
      <c r="K70" s="922"/>
      <c r="L70" s="922"/>
      <c r="M70" s="922"/>
      <c r="N70" s="922"/>
      <c r="O70" s="922"/>
      <c r="P70" s="923"/>
      <c r="Q70" s="924">
        <v>162125</v>
      </c>
      <c r="R70" s="879"/>
      <c r="S70" s="879"/>
      <c r="T70" s="879"/>
      <c r="U70" s="879"/>
      <c r="V70" s="879">
        <v>159503</v>
      </c>
      <c r="W70" s="879"/>
      <c r="X70" s="879"/>
      <c r="Y70" s="879"/>
      <c r="Z70" s="879"/>
      <c r="AA70" s="879">
        <v>2622</v>
      </c>
      <c r="AB70" s="879"/>
      <c r="AC70" s="879"/>
      <c r="AD70" s="879"/>
      <c r="AE70" s="879"/>
      <c r="AF70" s="879">
        <v>2622</v>
      </c>
      <c r="AG70" s="879"/>
      <c r="AH70" s="879"/>
      <c r="AI70" s="879"/>
      <c r="AJ70" s="879"/>
      <c r="AK70" s="879">
        <v>0</v>
      </c>
      <c r="AL70" s="879"/>
      <c r="AM70" s="879"/>
      <c r="AN70" s="879"/>
      <c r="AO70" s="879"/>
      <c r="AP70" s="879">
        <v>0</v>
      </c>
      <c r="AQ70" s="879"/>
      <c r="AR70" s="879"/>
      <c r="AS70" s="879"/>
      <c r="AT70" s="879"/>
      <c r="AU70" s="879">
        <v>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598</v>
      </c>
      <c r="C71" s="922"/>
      <c r="D71" s="922"/>
      <c r="E71" s="922"/>
      <c r="F71" s="922"/>
      <c r="G71" s="922"/>
      <c r="H71" s="922"/>
      <c r="I71" s="922"/>
      <c r="J71" s="922"/>
      <c r="K71" s="922"/>
      <c r="L71" s="922"/>
      <c r="M71" s="922"/>
      <c r="N71" s="922"/>
      <c r="O71" s="922"/>
      <c r="P71" s="923"/>
      <c r="Q71" s="924">
        <v>88078</v>
      </c>
      <c r="R71" s="879"/>
      <c r="S71" s="879"/>
      <c r="T71" s="879"/>
      <c r="U71" s="879"/>
      <c r="V71" s="879">
        <v>120956</v>
      </c>
      <c r="W71" s="879"/>
      <c r="X71" s="879"/>
      <c r="Y71" s="879"/>
      <c r="Z71" s="879"/>
      <c r="AA71" s="879">
        <v>-32877</v>
      </c>
      <c r="AB71" s="879"/>
      <c r="AC71" s="879"/>
      <c r="AD71" s="879"/>
      <c r="AE71" s="879"/>
      <c r="AF71" s="879">
        <v>-32877</v>
      </c>
      <c r="AG71" s="879"/>
      <c r="AH71" s="879"/>
      <c r="AI71" s="879"/>
      <c r="AJ71" s="879"/>
      <c r="AK71" s="879">
        <v>0</v>
      </c>
      <c r="AL71" s="879"/>
      <c r="AM71" s="879"/>
      <c r="AN71" s="879"/>
      <c r="AO71" s="879"/>
      <c r="AP71" s="879">
        <v>0</v>
      </c>
      <c r="AQ71" s="879"/>
      <c r="AR71" s="879"/>
      <c r="AS71" s="879"/>
      <c r="AT71" s="879"/>
      <c r="AU71" s="879">
        <v>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390</v>
      </c>
      <c r="B88" s="838" t="s">
        <v>429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-28955</v>
      </c>
      <c r="AG88" s="890"/>
      <c r="AH88" s="890"/>
      <c r="AI88" s="890"/>
      <c r="AJ88" s="890"/>
      <c r="AK88" s="887"/>
      <c r="AL88" s="887"/>
      <c r="AM88" s="887"/>
      <c r="AN88" s="887"/>
      <c r="AO88" s="887"/>
      <c r="AP88" s="890">
        <v>4728</v>
      </c>
      <c r="AQ88" s="890"/>
      <c r="AR88" s="890"/>
      <c r="AS88" s="890"/>
      <c r="AT88" s="890"/>
      <c r="AU88" s="890">
        <v>494</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430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200</v>
      </c>
      <c r="CS102" s="898"/>
      <c r="CT102" s="898"/>
      <c r="CU102" s="898"/>
      <c r="CV102" s="941"/>
      <c r="CW102" s="940">
        <v>93</v>
      </c>
      <c r="CX102" s="898"/>
      <c r="CY102" s="898"/>
      <c r="CZ102" s="898"/>
      <c r="DA102" s="941"/>
      <c r="DB102" s="940">
        <v>0</v>
      </c>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438</v>
      </c>
      <c r="AB109" s="943"/>
      <c r="AC109" s="943"/>
      <c r="AD109" s="943"/>
      <c r="AE109" s="944"/>
      <c r="AF109" s="942" t="s">
        <v>439</v>
      </c>
      <c r="AG109" s="943"/>
      <c r="AH109" s="943"/>
      <c r="AI109" s="943"/>
      <c r="AJ109" s="944"/>
      <c r="AK109" s="942" t="s">
        <v>305</v>
      </c>
      <c r="AL109" s="943"/>
      <c r="AM109" s="943"/>
      <c r="AN109" s="943"/>
      <c r="AO109" s="944"/>
      <c r="AP109" s="942" t="s">
        <v>440</v>
      </c>
      <c r="AQ109" s="943"/>
      <c r="AR109" s="943"/>
      <c r="AS109" s="943"/>
      <c r="AT109" s="945"/>
      <c r="AU109" s="962" t="s">
        <v>437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438</v>
      </c>
      <c r="BR109" s="943"/>
      <c r="BS109" s="943"/>
      <c r="BT109" s="943"/>
      <c r="BU109" s="944"/>
      <c r="BV109" s="942" t="s">
        <v>439</v>
      </c>
      <c r="BW109" s="943"/>
      <c r="BX109" s="943"/>
      <c r="BY109" s="943"/>
      <c r="BZ109" s="944"/>
      <c r="CA109" s="942" t="s">
        <v>305</v>
      </c>
      <c r="CB109" s="943"/>
      <c r="CC109" s="943"/>
      <c r="CD109" s="943"/>
      <c r="CE109" s="944"/>
      <c r="CF109" s="963" t="s">
        <v>440</v>
      </c>
      <c r="CG109" s="963"/>
      <c r="CH109" s="963"/>
      <c r="CI109" s="963"/>
      <c r="CJ109" s="963"/>
      <c r="CK109" s="942" t="s">
        <v>441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438</v>
      </c>
      <c r="DH109" s="943"/>
      <c r="DI109" s="943"/>
      <c r="DJ109" s="943"/>
      <c r="DK109" s="944"/>
      <c r="DL109" s="942" t="s">
        <v>439</v>
      </c>
      <c r="DM109" s="943"/>
      <c r="DN109" s="943"/>
      <c r="DO109" s="943"/>
      <c r="DP109" s="944"/>
      <c r="DQ109" s="942" t="s">
        <v>305</v>
      </c>
      <c r="DR109" s="943"/>
      <c r="DS109" s="943"/>
      <c r="DT109" s="943"/>
      <c r="DU109" s="944"/>
      <c r="DV109" s="942" t="s">
        <v>440</v>
      </c>
      <c r="DW109" s="943"/>
      <c r="DX109" s="943"/>
      <c r="DY109" s="943"/>
      <c r="DZ109" s="945"/>
    </row>
    <row r="110" spans="1:131" s="248" customFormat="1" ht="26.25" customHeight="1" x14ac:dyDescent="0.15">
      <c r="A110" s="946" t="s">
        <v>442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8425952</v>
      </c>
      <c r="AB110" s="950"/>
      <c r="AC110" s="950"/>
      <c r="AD110" s="950"/>
      <c r="AE110" s="951"/>
      <c r="AF110" s="952">
        <v>7897056</v>
      </c>
      <c r="AG110" s="950"/>
      <c r="AH110" s="950"/>
      <c r="AI110" s="950"/>
      <c r="AJ110" s="951"/>
      <c r="AK110" s="952">
        <v>7491427</v>
      </c>
      <c r="AL110" s="950"/>
      <c r="AM110" s="950"/>
      <c r="AN110" s="950"/>
      <c r="AO110" s="951"/>
      <c r="AP110" s="953">
        <v>26.7</v>
      </c>
      <c r="AQ110" s="954"/>
      <c r="AR110" s="954"/>
      <c r="AS110" s="954"/>
      <c r="AT110" s="955"/>
      <c r="AU110" s="956" t="s">
        <v>72</v>
      </c>
      <c r="AV110" s="957"/>
      <c r="AW110" s="957"/>
      <c r="AX110" s="957"/>
      <c r="AY110" s="957"/>
      <c r="AZ110" s="998" t="s">
        <v>443</v>
      </c>
      <c r="BA110" s="947"/>
      <c r="BB110" s="947"/>
      <c r="BC110" s="947"/>
      <c r="BD110" s="947"/>
      <c r="BE110" s="947"/>
      <c r="BF110" s="947"/>
      <c r="BG110" s="947"/>
      <c r="BH110" s="947"/>
      <c r="BI110" s="947"/>
      <c r="BJ110" s="947"/>
      <c r="BK110" s="947"/>
      <c r="BL110" s="947"/>
      <c r="BM110" s="947"/>
      <c r="BN110" s="947"/>
      <c r="BO110" s="947"/>
      <c r="BP110" s="948"/>
      <c r="BQ110" s="984">
        <v>69476001</v>
      </c>
      <c r="BR110" s="985"/>
      <c r="BS110" s="985"/>
      <c r="BT110" s="985"/>
      <c r="BU110" s="985"/>
      <c r="BV110" s="985">
        <v>67423650</v>
      </c>
      <c r="BW110" s="985"/>
      <c r="BX110" s="985"/>
      <c r="BY110" s="985"/>
      <c r="BZ110" s="985"/>
      <c r="CA110" s="985">
        <v>64457074</v>
      </c>
      <c r="CB110" s="985"/>
      <c r="CC110" s="985"/>
      <c r="CD110" s="985"/>
      <c r="CE110" s="985"/>
      <c r="CF110" s="999">
        <v>229.5</v>
      </c>
      <c r="CG110" s="1000"/>
      <c r="CH110" s="1000"/>
      <c r="CI110" s="1000"/>
      <c r="CJ110" s="1000"/>
      <c r="CK110" s="1001" t="s">
        <v>444</v>
      </c>
      <c r="CL110" s="1002"/>
      <c r="CM110" s="981" t="s">
        <v>445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446</v>
      </c>
      <c r="DH110" s="985"/>
      <c r="DI110" s="985"/>
      <c r="DJ110" s="985"/>
      <c r="DK110" s="985"/>
      <c r="DL110" s="985" t="s">
        <v>447</v>
      </c>
      <c r="DM110" s="985"/>
      <c r="DN110" s="985"/>
      <c r="DO110" s="985"/>
      <c r="DP110" s="985"/>
      <c r="DQ110" s="985" t="s">
        <v>446</v>
      </c>
      <c r="DR110" s="985"/>
      <c r="DS110" s="985"/>
      <c r="DT110" s="985"/>
      <c r="DU110" s="985"/>
      <c r="DV110" s="986" t="s">
        <v>446</v>
      </c>
      <c r="DW110" s="986"/>
      <c r="DX110" s="986"/>
      <c r="DY110" s="986"/>
      <c r="DZ110" s="987"/>
    </row>
    <row r="111" spans="1:131" s="248" customFormat="1" ht="26.25" customHeight="1" x14ac:dyDescent="0.15">
      <c r="A111" s="988" t="s">
        <v>448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449</v>
      </c>
      <c r="AB111" s="992"/>
      <c r="AC111" s="992"/>
      <c r="AD111" s="992"/>
      <c r="AE111" s="993"/>
      <c r="AF111" s="994" t="s">
        <v>449</v>
      </c>
      <c r="AG111" s="992"/>
      <c r="AH111" s="992"/>
      <c r="AI111" s="992"/>
      <c r="AJ111" s="993"/>
      <c r="AK111" s="994" t="s">
        <v>449</v>
      </c>
      <c r="AL111" s="992"/>
      <c r="AM111" s="992"/>
      <c r="AN111" s="992"/>
      <c r="AO111" s="993"/>
      <c r="AP111" s="995" t="s">
        <v>449</v>
      </c>
      <c r="AQ111" s="996"/>
      <c r="AR111" s="996"/>
      <c r="AS111" s="996"/>
      <c r="AT111" s="997"/>
      <c r="AU111" s="958"/>
      <c r="AV111" s="959"/>
      <c r="AW111" s="959"/>
      <c r="AX111" s="959"/>
      <c r="AY111" s="959"/>
      <c r="AZ111" s="1007" t="s">
        <v>450</v>
      </c>
      <c r="BA111" s="1008"/>
      <c r="BB111" s="1008"/>
      <c r="BC111" s="1008"/>
      <c r="BD111" s="1008"/>
      <c r="BE111" s="1008"/>
      <c r="BF111" s="1008"/>
      <c r="BG111" s="1008"/>
      <c r="BH111" s="1008"/>
      <c r="BI111" s="1008"/>
      <c r="BJ111" s="1008"/>
      <c r="BK111" s="1008"/>
      <c r="BL111" s="1008"/>
      <c r="BM111" s="1008"/>
      <c r="BN111" s="1008"/>
      <c r="BO111" s="1008"/>
      <c r="BP111" s="1009"/>
      <c r="BQ111" s="977">
        <v>101970</v>
      </c>
      <c r="BR111" s="978"/>
      <c r="BS111" s="978"/>
      <c r="BT111" s="978"/>
      <c r="BU111" s="978"/>
      <c r="BV111" s="978">
        <v>76012</v>
      </c>
      <c r="BW111" s="978"/>
      <c r="BX111" s="978"/>
      <c r="BY111" s="978"/>
      <c r="BZ111" s="978"/>
      <c r="CA111" s="978">
        <v>50481</v>
      </c>
      <c r="CB111" s="978"/>
      <c r="CC111" s="978"/>
      <c r="CD111" s="978"/>
      <c r="CE111" s="978"/>
      <c r="CF111" s="972">
        <v>0.2</v>
      </c>
      <c r="CG111" s="973"/>
      <c r="CH111" s="973"/>
      <c r="CI111" s="973"/>
      <c r="CJ111" s="973"/>
      <c r="CK111" s="1003"/>
      <c r="CL111" s="1004"/>
      <c r="CM111" s="974" t="s">
        <v>451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452</v>
      </c>
      <c r="DH111" s="978"/>
      <c r="DI111" s="978"/>
      <c r="DJ111" s="978"/>
      <c r="DK111" s="978"/>
      <c r="DL111" s="978" t="s">
        <v>453</v>
      </c>
      <c r="DM111" s="978"/>
      <c r="DN111" s="978"/>
      <c r="DO111" s="978"/>
      <c r="DP111" s="978"/>
      <c r="DQ111" s="978" t="s">
        <v>454</v>
      </c>
      <c r="DR111" s="978"/>
      <c r="DS111" s="978"/>
      <c r="DT111" s="978"/>
      <c r="DU111" s="978"/>
      <c r="DV111" s="979" t="s">
        <v>453</v>
      </c>
      <c r="DW111" s="979"/>
      <c r="DX111" s="979"/>
      <c r="DY111" s="979"/>
      <c r="DZ111" s="980"/>
    </row>
    <row r="112" spans="1:131" s="248" customFormat="1" ht="26.25" customHeight="1" x14ac:dyDescent="0.15">
      <c r="A112" s="1010" t="s">
        <v>455</v>
      </c>
      <c r="B112" s="1011"/>
      <c r="C112" s="1008" t="s">
        <v>456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454</v>
      </c>
      <c r="AB112" s="1017"/>
      <c r="AC112" s="1017"/>
      <c r="AD112" s="1017"/>
      <c r="AE112" s="1018"/>
      <c r="AF112" s="1019" t="s">
        <v>454</v>
      </c>
      <c r="AG112" s="1017"/>
      <c r="AH112" s="1017"/>
      <c r="AI112" s="1017"/>
      <c r="AJ112" s="1018"/>
      <c r="AK112" s="1019" t="s">
        <v>453</v>
      </c>
      <c r="AL112" s="1017"/>
      <c r="AM112" s="1017"/>
      <c r="AN112" s="1017"/>
      <c r="AO112" s="1018"/>
      <c r="AP112" s="1020" t="s">
        <v>453</v>
      </c>
      <c r="AQ112" s="1021"/>
      <c r="AR112" s="1021"/>
      <c r="AS112" s="1021"/>
      <c r="AT112" s="1022"/>
      <c r="AU112" s="958"/>
      <c r="AV112" s="959"/>
      <c r="AW112" s="959"/>
      <c r="AX112" s="959"/>
      <c r="AY112" s="959"/>
      <c r="AZ112" s="1007" t="s">
        <v>457</v>
      </c>
      <c r="BA112" s="1008"/>
      <c r="BB112" s="1008"/>
      <c r="BC112" s="1008"/>
      <c r="BD112" s="1008"/>
      <c r="BE112" s="1008"/>
      <c r="BF112" s="1008"/>
      <c r="BG112" s="1008"/>
      <c r="BH112" s="1008"/>
      <c r="BI112" s="1008"/>
      <c r="BJ112" s="1008"/>
      <c r="BK112" s="1008"/>
      <c r="BL112" s="1008"/>
      <c r="BM112" s="1008"/>
      <c r="BN112" s="1008"/>
      <c r="BO112" s="1008"/>
      <c r="BP112" s="1009"/>
      <c r="BQ112" s="977">
        <v>37671209</v>
      </c>
      <c r="BR112" s="978"/>
      <c r="BS112" s="978"/>
      <c r="BT112" s="978"/>
      <c r="BU112" s="978"/>
      <c r="BV112" s="978">
        <v>37304733</v>
      </c>
      <c r="BW112" s="978"/>
      <c r="BX112" s="978"/>
      <c r="BY112" s="978"/>
      <c r="BZ112" s="978"/>
      <c r="CA112" s="978">
        <v>26596808</v>
      </c>
      <c r="CB112" s="978"/>
      <c r="CC112" s="978"/>
      <c r="CD112" s="978"/>
      <c r="CE112" s="978"/>
      <c r="CF112" s="972">
        <v>94.7</v>
      </c>
      <c r="CG112" s="973"/>
      <c r="CH112" s="973"/>
      <c r="CI112" s="973"/>
      <c r="CJ112" s="973"/>
      <c r="CK112" s="1003"/>
      <c r="CL112" s="1004"/>
      <c r="CM112" s="974" t="s">
        <v>458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452</v>
      </c>
      <c r="DH112" s="978"/>
      <c r="DI112" s="978"/>
      <c r="DJ112" s="978"/>
      <c r="DK112" s="978"/>
      <c r="DL112" s="978" t="s">
        <v>453</v>
      </c>
      <c r="DM112" s="978"/>
      <c r="DN112" s="978"/>
      <c r="DO112" s="978"/>
      <c r="DP112" s="978"/>
      <c r="DQ112" s="978" t="s">
        <v>454</v>
      </c>
      <c r="DR112" s="978"/>
      <c r="DS112" s="978"/>
      <c r="DT112" s="978"/>
      <c r="DU112" s="978"/>
      <c r="DV112" s="979" t="s">
        <v>452</v>
      </c>
      <c r="DW112" s="979"/>
      <c r="DX112" s="979"/>
      <c r="DY112" s="979"/>
      <c r="DZ112" s="980"/>
    </row>
    <row r="113" spans="1:130" s="248" customFormat="1" ht="26.25" customHeight="1" x14ac:dyDescent="0.15">
      <c r="A113" s="1012"/>
      <c r="B113" s="1013"/>
      <c r="C113" s="1008" t="s">
        <v>459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2898220</v>
      </c>
      <c r="AB113" s="992"/>
      <c r="AC113" s="992"/>
      <c r="AD113" s="992"/>
      <c r="AE113" s="993"/>
      <c r="AF113" s="994">
        <v>2934709</v>
      </c>
      <c r="AG113" s="992"/>
      <c r="AH113" s="992"/>
      <c r="AI113" s="992"/>
      <c r="AJ113" s="993"/>
      <c r="AK113" s="994">
        <v>3142247</v>
      </c>
      <c r="AL113" s="992"/>
      <c r="AM113" s="992"/>
      <c r="AN113" s="992"/>
      <c r="AO113" s="993"/>
      <c r="AP113" s="995">
        <v>11.2</v>
      </c>
      <c r="AQ113" s="996"/>
      <c r="AR113" s="996"/>
      <c r="AS113" s="996"/>
      <c r="AT113" s="997"/>
      <c r="AU113" s="958"/>
      <c r="AV113" s="959"/>
      <c r="AW113" s="959"/>
      <c r="AX113" s="959"/>
      <c r="AY113" s="959"/>
      <c r="AZ113" s="1007" t="s">
        <v>460</v>
      </c>
      <c r="BA113" s="1008"/>
      <c r="BB113" s="1008"/>
      <c r="BC113" s="1008"/>
      <c r="BD113" s="1008"/>
      <c r="BE113" s="1008"/>
      <c r="BF113" s="1008"/>
      <c r="BG113" s="1008"/>
      <c r="BH113" s="1008"/>
      <c r="BI113" s="1008"/>
      <c r="BJ113" s="1008"/>
      <c r="BK113" s="1008"/>
      <c r="BL113" s="1008"/>
      <c r="BM113" s="1008"/>
      <c r="BN113" s="1008"/>
      <c r="BO113" s="1008"/>
      <c r="BP113" s="1009"/>
      <c r="BQ113" s="977">
        <v>664896</v>
      </c>
      <c r="BR113" s="978"/>
      <c r="BS113" s="978"/>
      <c r="BT113" s="978"/>
      <c r="BU113" s="978"/>
      <c r="BV113" s="978">
        <v>586114</v>
      </c>
      <c r="BW113" s="978"/>
      <c r="BX113" s="978"/>
      <c r="BY113" s="978"/>
      <c r="BZ113" s="978"/>
      <c r="CA113" s="978">
        <v>494234</v>
      </c>
      <c r="CB113" s="978"/>
      <c r="CC113" s="978"/>
      <c r="CD113" s="978"/>
      <c r="CE113" s="978"/>
      <c r="CF113" s="972">
        <v>1.8</v>
      </c>
      <c r="CG113" s="973"/>
      <c r="CH113" s="973"/>
      <c r="CI113" s="973"/>
      <c r="CJ113" s="973"/>
      <c r="CK113" s="1003"/>
      <c r="CL113" s="1004"/>
      <c r="CM113" s="974" t="s">
        <v>461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454</v>
      </c>
      <c r="DH113" s="1017"/>
      <c r="DI113" s="1017"/>
      <c r="DJ113" s="1017"/>
      <c r="DK113" s="1018"/>
      <c r="DL113" s="1019" t="s">
        <v>454</v>
      </c>
      <c r="DM113" s="1017"/>
      <c r="DN113" s="1017"/>
      <c r="DO113" s="1017"/>
      <c r="DP113" s="1018"/>
      <c r="DQ113" s="1019" t="s">
        <v>452</v>
      </c>
      <c r="DR113" s="1017"/>
      <c r="DS113" s="1017"/>
      <c r="DT113" s="1017"/>
      <c r="DU113" s="1018"/>
      <c r="DV113" s="1020" t="s">
        <v>454</v>
      </c>
      <c r="DW113" s="1021"/>
      <c r="DX113" s="1021"/>
      <c r="DY113" s="1021"/>
      <c r="DZ113" s="1022"/>
    </row>
    <row r="114" spans="1:130" s="248" customFormat="1" ht="26.25" customHeight="1" x14ac:dyDescent="0.15">
      <c r="A114" s="1012"/>
      <c r="B114" s="1013"/>
      <c r="C114" s="1008" t="s">
        <v>462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100957</v>
      </c>
      <c r="AB114" s="1017"/>
      <c r="AC114" s="1017"/>
      <c r="AD114" s="1017"/>
      <c r="AE114" s="1018"/>
      <c r="AF114" s="1019">
        <v>100678</v>
      </c>
      <c r="AG114" s="1017"/>
      <c r="AH114" s="1017"/>
      <c r="AI114" s="1017"/>
      <c r="AJ114" s="1018"/>
      <c r="AK114" s="1019">
        <v>105358</v>
      </c>
      <c r="AL114" s="1017"/>
      <c r="AM114" s="1017"/>
      <c r="AN114" s="1017"/>
      <c r="AO114" s="1018"/>
      <c r="AP114" s="1020">
        <v>0.4</v>
      </c>
      <c r="AQ114" s="1021"/>
      <c r="AR114" s="1021"/>
      <c r="AS114" s="1021"/>
      <c r="AT114" s="1022"/>
      <c r="AU114" s="958"/>
      <c r="AV114" s="959"/>
      <c r="AW114" s="959"/>
      <c r="AX114" s="959"/>
      <c r="AY114" s="959"/>
      <c r="AZ114" s="1007" t="s">
        <v>463</v>
      </c>
      <c r="BA114" s="1008"/>
      <c r="BB114" s="1008"/>
      <c r="BC114" s="1008"/>
      <c r="BD114" s="1008"/>
      <c r="BE114" s="1008"/>
      <c r="BF114" s="1008"/>
      <c r="BG114" s="1008"/>
      <c r="BH114" s="1008"/>
      <c r="BI114" s="1008"/>
      <c r="BJ114" s="1008"/>
      <c r="BK114" s="1008"/>
      <c r="BL114" s="1008"/>
      <c r="BM114" s="1008"/>
      <c r="BN114" s="1008"/>
      <c r="BO114" s="1008"/>
      <c r="BP114" s="1009"/>
      <c r="BQ114" s="977">
        <v>5706598</v>
      </c>
      <c r="BR114" s="978"/>
      <c r="BS114" s="978"/>
      <c r="BT114" s="978"/>
      <c r="BU114" s="978"/>
      <c r="BV114" s="978">
        <v>5641282</v>
      </c>
      <c r="BW114" s="978"/>
      <c r="BX114" s="978"/>
      <c r="BY114" s="978"/>
      <c r="BZ114" s="978"/>
      <c r="CA114" s="978">
        <v>5520937</v>
      </c>
      <c r="CB114" s="978"/>
      <c r="CC114" s="978"/>
      <c r="CD114" s="978"/>
      <c r="CE114" s="978"/>
      <c r="CF114" s="972">
        <v>19.7</v>
      </c>
      <c r="CG114" s="973"/>
      <c r="CH114" s="973"/>
      <c r="CI114" s="973"/>
      <c r="CJ114" s="973"/>
      <c r="CK114" s="1003"/>
      <c r="CL114" s="1004"/>
      <c r="CM114" s="974" t="s">
        <v>464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453</v>
      </c>
      <c r="DH114" s="1017"/>
      <c r="DI114" s="1017"/>
      <c r="DJ114" s="1017"/>
      <c r="DK114" s="1018"/>
      <c r="DL114" s="1019" t="s">
        <v>453</v>
      </c>
      <c r="DM114" s="1017"/>
      <c r="DN114" s="1017"/>
      <c r="DO114" s="1017"/>
      <c r="DP114" s="1018"/>
      <c r="DQ114" s="1019" t="s">
        <v>452</v>
      </c>
      <c r="DR114" s="1017"/>
      <c r="DS114" s="1017"/>
      <c r="DT114" s="1017"/>
      <c r="DU114" s="1018"/>
      <c r="DV114" s="1020" t="s">
        <v>454</v>
      </c>
      <c r="DW114" s="1021"/>
      <c r="DX114" s="1021"/>
      <c r="DY114" s="1021"/>
      <c r="DZ114" s="1022"/>
    </row>
    <row r="115" spans="1:130" s="248" customFormat="1" ht="26.25" customHeight="1" x14ac:dyDescent="0.15">
      <c r="A115" s="1012"/>
      <c r="B115" s="1013"/>
      <c r="C115" s="1008" t="s">
        <v>465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134671</v>
      </c>
      <c r="AB115" s="992"/>
      <c r="AC115" s="992"/>
      <c r="AD115" s="992"/>
      <c r="AE115" s="993"/>
      <c r="AF115" s="994">
        <v>93974</v>
      </c>
      <c r="AG115" s="992"/>
      <c r="AH115" s="992"/>
      <c r="AI115" s="992"/>
      <c r="AJ115" s="993"/>
      <c r="AK115" s="994">
        <v>132675</v>
      </c>
      <c r="AL115" s="992"/>
      <c r="AM115" s="992"/>
      <c r="AN115" s="992"/>
      <c r="AO115" s="993"/>
      <c r="AP115" s="995">
        <v>0.5</v>
      </c>
      <c r="AQ115" s="996"/>
      <c r="AR115" s="996"/>
      <c r="AS115" s="996"/>
      <c r="AT115" s="997"/>
      <c r="AU115" s="958"/>
      <c r="AV115" s="959"/>
      <c r="AW115" s="959"/>
      <c r="AX115" s="959"/>
      <c r="AY115" s="959"/>
      <c r="AZ115" s="1007" t="s">
        <v>466</v>
      </c>
      <c r="BA115" s="1008"/>
      <c r="BB115" s="1008"/>
      <c r="BC115" s="1008"/>
      <c r="BD115" s="1008"/>
      <c r="BE115" s="1008"/>
      <c r="BF115" s="1008"/>
      <c r="BG115" s="1008"/>
      <c r="BH115" s="1008"/>
      <c r="BI115" s="1008"/>
      <c r="BJ115" s="1008"/>
      <c r="BK115" s="1008"/>
      <c r="BL115" s="1008"/>
      <c r="BM115" s="1008"/>
      <c r="BN115" s="1008"/>
      <c r="BO115" s="1008"/>
      <c r="BP115" s="1009"/>
      <c r="BQ115" s="977" t="s">
        <v>453</v>
      </c>
      <c r="BR115" s="978"/>
      <c r="BS115" s="978"/>
      <c r="BT115" s="978"/>
      <c r="BU115" s="978"/>
      <c r="BV115" s="978" t="s">
        <v>452</v>
      </c>
      <c r="BW115" s="978"/>
      <c r="BX115" s="978"/>
      <c r="BY115" s="978"/>
      <c r="BZ115" s="978"/>
      <c r="CA115" s="978" t="s">
        <v>454</v>
      </c>
      <c r="CB115" s="978"/>
      <c r="CC115" s="978"/>
      <c r="CD115" s="978"/>
      <c r="CE115" s="978"/>
      <c r="CF115" s="972" t="s">
        <v>452</v>
      </c>
      <c r="CG115" s="973"/>
      <c r="CH115" s="973"/>
      <c r="CI115" s="973"/>
      <c r="CJ115" s="973"/>
      <c r="CK115" s="1003"/>
      <c r="CL115" s="1004"/>
      <c r="CM115" s="1007" t="s">
        <v>467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453</v>
      </c>
      <c r="DH115" s="1017"/>
      <c r="DI115" s="1017"/>
      <c r="DJ115" s="1017"/>
      <c r="DK115" s="1018"/>
      <c r="DL115" s="1019" t="s">
        <v>453</v>
      </c>
      <c r="DM115" s="1017"/>
      <c r="DN115" s="1017"/>
      <c r="DO115" s="1017"/>
      <c r="DP115" s="1018"/>
      <c r="DQ115" s="1019" t="s">
        <v>454</v>
      </c>
      <c r="DR115" s="1017"/>
      <c r="DS115" s="1017"/>
      <c r="DT115" s="1017"/>
      <c r="DU115" s="1018"/>
      <c r="DV115" s="1020" t="s">
        <v>453</v>
      </c>
      <c r="DW115" s="1021"/>
      <c r="DX115" s="1021"/>
      <c r="DY115" s="1021"/>
      <c r="DZ115" s="1022"/>
    </row>
    <row r="116" spans="1:130" s="248" customFormat="1" ht="26.25" customHeight="1" x14ac:dyDescent="0.15">
      <c r="A116" s="1014"/>
      <c r="B116" s="1015"/>
      <c r="C116" s="1023" t="s">
        <v>468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368</v>
      </c>
      <c r="AB116" s="1017"/>
      <c r="AC116" s="1017"/>
      <c r="AD116" s="1017"/>
      <c r="AE116" s="1018"/>
      <c r="AF116" s="1019">
        <v>272</v>
      </c>
      <c r="AG116" s="1017"/>
      <c r="AH116" s="1017"/>
      <c r="AI116" s="1017"/>
      <c r="AJ116" s="1018"/>
      <c r="AK116" s="1019">
        <v>2</v>
      </c>
      <c r="AL116" s="1017"/>
      <c r="AM116" s="1017"/>
      <c r="AN116" s="1017"/>
      <c r="AO116" s="1018"/>
      <c r="AP116" s="1020">
        <v>0</v>
      </c>
      <c r="AQ116" s="1021"/>
      <c r="AR116" s="1021"/>
      <c r="AS116" s="1021"/>
      <c r="AT116" s="1022"/>
      <c r="AU116" s="958"/>
      <c r="AV116" s="959"/>
      <c r="AW116" s="959"/>
      <c r="AX116" s="959"/>
      <c r="AY116" s="959"/>
      <c r="AZ116" s="1025" t="s">
        <v>469</v>
      </c>
      <c r="BA116" s="1026"/>
      <c r="BB116" s="1026"/>
      <c r="BC116" s="1026"/>
      <c r="BD116" s="1026"/>
      <c r="BE116" s="1026"/>
      <c r="BF116" s="1026"/>
      <c r="BG116" s="1026"/>
      <c r="BH116" s="1026"/>
      <c r="BI116" s="1026"/>
      <c r="BJ116" s="1026"/>
      <c r="BK116" s="1026"/>
      <c r="BL116" s="1026"/>
      <c r="BM116" s="1026"/>
      <c r="BN116" s="1026"/>
      <c r="BO116" s="1026"/>
      <c r="BP116" s="1027"/>
      <c r="BQ116" s="977" t="s">
        <v>453</v>
      </c>
      <c r="BR116" s="978"/>
      <c r="BS116" s="978"/>
      <c r="BT116" s="978"/>
      <c r="BU116" s="978"/>
      <c r="BV116" s="978" t="s">
        <v>453</v>
      </c>
      <c r="BW116" s="978"/>
      <c r="BX116" s="978"/>
      <c r="BY116" s="978"/>
      <c r="BZ116" s="978"/>
      <c r="CA116" s="978" t="s">
        <v>453</v>
      </c>
      <c r="CB116" s="978"/>
      <c r="CC116" s="978"/>
      <c r="CD116" s="978"/>
      <c r="CE116" s="978"/>
      <c r="CF116" s="972" t="s">
        <v>454</v>
      </c>
      <c r="CG116" s="973"/>
      <c r="CH116" s="973"/>
      <c r="CI116" s="973"/>
      <c r="CJ116" s="973"/>
      <c r="CK116" s="1003"/>
      <c r="CL116" s="1004"/>
      <c r="CM116" s="974" t="s">
        <v>470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72798</v>
      </c>
      <c r="DH116" s="1017"/>
      <c r="DI116" s="1017"/>
      <c r="DJ116" s="1017"/>
      <c r="DK116" s="1018"/>
      <c r="DL116" s="1019">
        <v>54240</v>
      </c>
      <c r="DM116" s="1017"/>
      <c r="DN116" s="1017"/>
      <c r="DO116" s="1017"/>
      <c r="DP116" s="1018"/>
      <c r="DQ116" s="1019">
        <v>35682</v>
      </c>
      <c r="DR116" s="1017"/>
      <c r="DS116" s="1017"/>
      <c r="DT116" s="1017"/>
      <c r="DU116" s="1018"/>
      <c r="DV116" s="1020">
        <v>0.1</v>
      </c>
      <c r="DW116" s="1021"/>
      <c r="DX116" s="1021"/>
      <c r="DY116" s="1021"/>
      <c r="DZ116" s="1022"/>
    </row>
    <row r="117" spans="1:130" s="248" customFormat="1" ht="26.25" customHeight="1" x14ac:dyDescent="0.15">
      <c r="A117" s="962" t="s">
        <v>184</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471</v>
      </c>
      <c r="Z117" s="944"/>
      <c r="AA117" s="1034">
        <v>11560168</v>
      </c>
      <c r="AB117" s="1035"/>
      <c r="AC117" s="1035"/>
      <c r="AD117" s="1035"/>
      <c r="AE117" s="1036"/>
      <c r="AF117" s="1037">
        <v>11026689</v>
      </c>
      <c r="AG117" s="1035"/>
      <c r="AH117" s="1035"/>
      <c r="AI117" s="1035"/>
      <c r="AJ117" s="1036"/>
      <c r="AK117" s="1037">
        <v>10871709</v>
      </c>
      <c r="AL117" s="1035"/>
      <c r="AM117" s="1035"/>
      <c r="AN117" s="1035"/>
      <c r="AO117" s="1036"/>
      <c r="AP117" s="1038"/>
      <c r="AQ117" s="1039"/>
      <c r="AR117" s="1039"/>
      <c r="AS117" s="1039"/>
      <c r="AT117" s="1040"/>
      <c r="AU117" s="958"/>
      <c r="AV117" s="959"/>
      <c r="AW117" s="959"/>
      <c r="AX117" s="959"/>
      <c r="AY117" s="959"/>
      <c r="AZ117" s="1025" t="s">
        <v>472</v>
      </c>
      <c r="BA117" s="1026"/>
      <c r="BB117" s="1026"/>
      <c r="BC117" s="1026"/>
      <c r="BD117" s="1026"/>
      <c r="BE117" s="1026"/>
      <c r="BF117" s="1026"/>
      <c r="BG117" s="1026"/>
      <c r="BH117" s="1026"/>
      <c r="BI117" s="1026"/>
      <c r="BJ117" s="1026"/>
      <c r="BK117" s="1026"/>
      <c r="BL117" s="1026"/>
      <c r="BM117" s="1026"/>
      <c r="BN117" s="1026"/>
      <c r="BO117" s="1026"/>
      <c r="BP117" s="1027"/>
      <c r="BQ117" s="977" t="s">
        <v>453</v>
      </c>
      <c r="BR117" s="978"/>
      <c r="BS117" s="978"/>
      <c r="BT117" s="978"/>
      <c r="BU117" s="978"/>
      <c r="BV117" s="978" t="s">
        <v>453</v>
      </c>
      <c r="BW117" s="978"/>
      <c r="BX117" s="978"/>
      <c r="BY117" s="978"/>
      <c r="BZ117" s="978"/>
      <c r="CA117" s="978" t="s">
        <v>453</v>
      </c>
      <c r="CB117" s="978"/>
      <c r="CC117" s="978"/>
      <c r="CD117" s="978"/>
      <c r="CE117" s="978"/>
      <c r="CF117" s="972" t="s">
        <v>452</v>
      </c>
      <c r="CG117" s="973"/>
      <c r="CH117" s="973"/>
      <c r="CI117" s="973"/>
      <c r="CJ117" s="973"/>
      <c r="CK117" s="1003"/>
      <c r="CL117" s="1004"/>
      <c r="CM117" s="974" t="s">
        <v>473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474</v>
      </c>
      <c r="DH117" s="1017"/>
      <c r="DI117" s="1017"/>
      <c r="DJ117" s="1017"/>
      <c r="DK117" s="1018"/>
      <c r="DL117" s="1019" t="s">
        <v>475</v>
      </c>
      <c r="DM117" s="1017"/>
      <c r="DN117" s="1017"/>
      <c r="DO117" s="1017"/>
      <c r="DP117" s="1018"/>
      <c r="DQ117" s="1019" t="s">
        <v>453</v>
      </c>
      <c r="DR117" s="1017"/>
      <c r="DS117" s="1017"/>
      <c r="DT117" s="1017"/>
      <c r="DU117" s="1018"/>
      <c r="DV117" s="1020" t="s">
        <v>475</v>
      </c>
      <c r="DW117" s="1021"/>
      <c r="DX117" s="1021"/>
      <c r="DY117" s="1021"/>
      <c r="DZ117" s="1022"/>
    </row>
    <row r="118" spans="1:130" s="248" customFormat="1" ht="26.25" customHeight="1" x14ac:dyDescent="0.15">
      <c r="A118" s="962" t="s">
        <v>441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438</v>
      </c>
      <c r="AB118" s="943"/>
      <c r="AC118" s="943"/>
      <c r="AD118" s="943"/>
      <c r="AE118" s="944"/>
      <c r="AF118" s="942" t="s">
        <v>439</v>
      </c>
      <c r="AG118" s="943"/>
      <c r="AH118" s="943"/>
      <c r="AI118" s="943"/>
      <c r="AJ118" s="944"/>
      <c r="AK118" s="942" t="s">
        <v>305</v>
      </c>
      <c r="AL118" s="943"/>
      <c r="AM118" s="943"/>
      <c r="AN118" s="943"/>
      <c r="AO118" s="944"/>
      <c r="AP118" s="1029" t="s">
        <v>440</v>
      </c>
      <c r="AQ118" s="1030"/>
      <c r="AR118" s="1030"/>
      <c r="AS118" s="1030"/>
      <c r="AT118" s="1031"/>
      <c r="AU118" s="958"/>
      <c r="AV118" s="959"/>
      <c r="AW118" s="959"/>
      <c r="AX118" s="959"/>
      <c r="AY118" s="959"/>
      <c r="AZ118" s="1032" t="s">
        <v>476</v>
      </c>
      <c r="BA118" s="1023"/>
      <c r="BB118" s="1023"/>
      <c r="BC118" s="1023"/>
      <c r="BD118" s="1023"/>
      <c r="BE118" s="1023"/>
      <c r="BF118" s="1023"/>
      <c r="BG118" s="1023"/>
      <c r="BH118" s="1023"/>
      <c r="BI118" s="1023"/>
      <c r="BJ118" s="1023"/>
      <c r="BK118" s="1023"/>
      <c r="BL118" s="1023"/>
      <c r="BM118" s="1023"/>
      <c r="BN118" s="1023"/>
      <c r="BO118" s="1023"/>
      <c r="BP118" s="1024"/>
      <c r="BQ118" s="1055" t="s">
        <v>453</v>
      </c>
      <c r="BR118" s="1056"/>
      <c r="BS118" s="1056"/>
      <c r="BT118" s="1056"/>
      <c r="BU118" s="1056"/>
      <c r="BV118" s="1056" t="s">
        <v>452</v>
      </c>
      <c r="BW118" s="1056"/>
      <c r="BX118" s="1056"/>
      <c r="BY118" s="1056"/>
      <c r="BZ118" s="1056"/>
      <c r="CA118" s="1056" t="s">
        <v>475</v>
      </c>
      <c r="CB118" s="1056"/>
      <c r="CC118" s="1056"/>
      <c r="CD118" s="1056"/>
      <c r="CE118" s="1056"/>
      <c r="CF118" s="972" t="s">
        <v>475</v>
      </c>
      <c r="CG118" s="973"/>
      <c r="CH118" s="973"/>
      <c r="CI118" s="973"/>
      <c r="CJ118" s="973"/>
      <c r="CK118" s="1003"/>
      <c r="CL118" s="1004"/>
      <c r="CM118" s="974" t="s">
        <v>477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452</v>
      </c>
      <c r="DH118" s="1017"/>
      <c r="DI118" s="1017"/>
      <c r="DJ118" s="1017"/>
      <c r="DK118" s="1018"/>
      <c r="DL118" s="1019" t="s">
        <v>453</v>
      </c>
      <c r="DM118" s="1017"/>
      <c r="DN118" s="1017"/>
      <c r="DO118" s="1017"/>
      <c r="DP118" s="1018"/>
      <c r="DQ118" s="1019" t="s">
        <v>452</v>
      </c>
      <c r="DR118" s="1017"/>
      <c r="DS118" s="1017"/>
      <c r="DT118" s="1017"/>
      <c r="DU118" s="1018"/>
      <c r="DV118" s="1020" t="s">
        <v>452</v>
      </c>
      <c r="DW118" s="1021"/>
      <c r="DX118" s="1021"/>
      <c r="DY118" s="1021"/>
      <c r="DZ118" s="1022"/>
    </row>
    <row r="119" spans="1:130" s="248" customFormat="1" ht="26.25" customHeight="1" x14ac:dyDescent="0.15">
      <c r="A119" s="1116" t="s">
        <v>444</v>
      </c>
      <c r="B119" s="1002"/>
      <c r="C119" s="981" t="s">
        <v>445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453</v>
      </c>
      <c r="AB119" s="950"/>
      <c r="AC119" s="950"/>
      <c r="AD119" s="950"/>
      <c r="AE119" s="951"/>
      <c r="AF119" s="952" t="s">
        <v>452</v>
      </c>
      <c r="AG119" s="950"/>
      <c r="AH119" s="950"/>
      <c r="AI119" s="950"/>
      <c r="AJ119" s="951"/>
      <c r="AK119" s="952" t="s">
        <v>475</v>
      </c>
      <c r="AL119" s="950"/>
      <c r="AM119" s="950"/>
      <c r="AN119" s="950"/>
      <c r="AO119" s="951"/>
      <c r="AP119" s="953" t="s">
        <v>453</v>
      </c>
      <c r="AQ119" s="954"/>
      <c r="AR119" s="954"/>
      <c r="AS119" s="954"/>
      <c r="AT119" s="955"/>
      <c r="AU119" s="960"/>
      <c r="AV119" s="961"/>
      <c r="AW119" s="961"/>
      <c r="AX119" s="961"/>
      <c r="AY119" s="961"/>
      <c r="AZ119" s="279" t="s">
        <v>184</v>
      </c>
      <c r="BA119" s="279"/>
      <c r="BB119" s="279"/>
      <c r="BC119" s="279"/>
      <c r="BD119" s="279"/>
      <c r="BE119" s="279"/>
      <c r="BF119" s="279"/>
      <c r="BG119" s="279"/>
      <c r="BH119" s="279"/>
      <c r="BI119" s="279"/>
      <c r="BJ119" s="279"/>
      <c r="BK119" s="279"/>
      <c r="BL119" s="279"/>
      <c r="BM119" s="279"/>
      <c r="BN119" s="279"/>
      <c r="BO119" s="1033" t="s">
        <v>478</v>
      </c>
      <c r="BP119" s="1064"/>
      <c r="BQ119" s="1055">
        <v>113620674</v>
      </c>
      <c r="BR119" s="1056"/>
      <c r="BS119" s="1056"/>
      <c r="BT119" s="1056"/>
      <c r="BU119" s="1056"/>
      <c r="BV119" s="1056">
        <v>111031791</v>
      </c>
      <c r="BW119" s="1056"/>
      <c r="BX119" s="1056"/>
      <c r="BY119" s="1056"/>
      <c r="BZ119" s="1056"/>
      <c r="CA119" s="1056">
        <v>97119534</v>
      </c>
      <c r="CB119" s="1056"/>
      <c r="CC119" s="1056"/>
      <c r="CD119" s="1056"/>
      <c r="CE119" s="1056"/>
      <c r="CF119" s="1057"/>
      <c r="CG119" s="1058"/>
      <c r="CH119" s="1058"/>
      <c r="CI119" s="1058"/>
      <c r="CJ119" s="1059"/>
      <c r="CK119" s="1005"/>
      <c r="CL119" s="1006"/>
      <c r="CM119" s="1060" t="s">
        <v>479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29172</v>
      </c>
      <c r="DH119" s="1042"/>
      <c r="DI119" s="1042"/>
      <c r="DJ119" s="1042"/>
      <c r="DK119" s="1043"/>
      <c r="DL119" s="1041">
        <v>21772</v>
      </c>
      <c r="DM119" s="1042"/>
      <c r="DN119" s="1042"/>
      <c r="DO119" s="1042"/>
      <c r="DP119" s="1043"/>
      <c r="DQ119" s="1041">
        <v>14799</v>
      </c>
      <c r="DR119" s="1042"/>
      <c r="DS119" s="1042"/>
      <c r="DT119" s="1042"/>
      <c r="DU119" s="1043"/>
      <c r="DV119" s="1044">
        <v>0.1</v>
      </c>
      <c r="DW119" s="1045"/>
      <c r="DX119" s="1045"/>
      <c r="DY119" s="1045"/>
      <c r="DZ119" s="1046"/>
    </row>
    <row r="120" spans="1:130" s="248" customFormat="1" ht="26.25" customHeight="1" x14ac:dyDescent="0.15">
      <c r="A120" s="1117"/>
      <c r="B120" s="1004"/>
      <c r="C120" s="974" t="s">
        <v>451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453</v>
      </c>
      <c r="AB120" s="1017"/>
      <c r="AC120" s="1017"/>
      <c r="AD120" s="1017"/>
      <c r="AE120" s="1018"/>
      <c r="AF120" s="1019" t="s">
        <v>475</v>
      </c>
      <c r="AG120" s="1017"/>
      <c r="AH120" s="1017"/>
      <c r="AI120" s="1017"/>
      <c r="AJ120" s="1018"/>
      <c r="AK120" s="1019" t="s">
        <v>453</v>
      </c>
      <c r="AL120" s="1017"/>
      <c r="AM120" s="1017"/>
      <c r="AN120" s="1017"/>
      <c r="AO120" s="1018"/>
      <c r="AP120" s="1020" t="s">
        <v>452</v>
      </c>
      <c r="AQ120" s="1021"/>
      <c r="AR120" s="1021"/>
      <c r="AS120" s="1021"/>
      <c r="AT120" s="1022"/>
      <c r="AU120" s="1047" t="s">
        <v>480</v>
      </c>
      <c r="AV120" s="1048"/>
      <c r="AW120" s="1048"/>
      <c r="AX120" s="1048"/>
      <c r="AY120" s="1049"/>
      <c r="AZ120" s="998" t="s">
        <v>481</v>
      </c>
      <c r="BA120" s="947"/>
      <c r="BB120" s="947"/>
      <c r="BC120" s="947"/>
      <c r="BD120" s="947"/>
      <c r="BE120" s="947"/>
      <c r="BF120" s="947"/>
      <c r="BG120" s="947"/>
      <c r="BH120" s="947"/>
      <c r="BI120" s="947"/>
      <c r="BJ120" s="947"/>
      <c r="BK120" s="947"/>
      <c r="BL120" s="947"/>
      <c r="BM120" s="947"/>
      <c r="BN120" s="947"/>
      <c r="BO120" s="947"/>
      <c r="BP120" s="948"/>
      <c r="BQ120" s="984">
        <v>14628837</v>
      </c>
      <c r="BR120" s="985"/>
      <c r="BS120" s="985"/>
      <c r="BT120" s="985"/>
      <c r="BU120" s="985"/>
      <c r="BV120" s="985">
        <v>13349246</v>
      </c>
      <c r="BW120" s="985"/>
      <c r="BX120" s="985"/>
      <c r="BY120" s="985"/>
      <c r="BZ120" s="985"/>
      <c r="CA120" s="985">
        <v>12233962</v>
      </c>
      <c r="CB120" s="985"/>
      <c r="CC120" s="985"/>
      <c r="CD120" s="985"/>
      <c r="CE120" s="985"/>
      <c r="CF120" s="999">
        <v>43.6</v>
      </c>
      <c r="CG120" s="1000"/>
      <c r="CH120" s="1000"/>
      <c r="CI120" s="1000"/>
      <c r="CJ120" s="1000"/>
      <c r="CK120" s="1065" t="s">
        <v>482</v>
      </c>
      <c r="CL120" s="1066"/>
      <c r="CM120" s="1066"/>
      <c r="CN120" s="1066"/>
      <c r="CO120" s="1067"/>
      <c r="CP120" s="1073" t="s">
        <v>483</v>
      </c>
      <c r="CQ120" s="1074"/>
      <c r="CR120" s="1074"/>
      <c r="CS120" s="1074"/>
      <c r="CT120" s="1074"/>
      <c r="CU120" s="1074"/>
      <c r="CV120" s="1074"/>
      <c r="CW120" s="1074"/>
      <c r="CX120" s="1074"/>
      <c r="CY120" s="1074"/>
      <c r="CZ120" s="1074"/>
      <c r="DA120" s="1074"/>
      <c r="DB120" s="1074"/>
      <c r="DC120" s="1074"/>
      <c r="DD120" s="1074"/>
      <c r="DE120" s="1074"/>
      <c r="DF120" s="1075"/>
      <c r="DG120" s="984" t="s">
        <v>453</v>
      </c>
      <c r="DH120" s="985"/>
      <c r="DI120" s="985"/>
      <c r="DJ120" s="985"/>
      <c r="DK120" s="985"/>
      <c r="DL120" s="985" t="s">
        <v>475</v>
      </c>
      <c r="DM120" s="985"/>
      <c r="DN120" s="985"/>
      <c r="DO120" s="985"/>
      <c r="DP120" s="985"/>
      <c r="DQ120" s="985">
        <v>17767456</v>
      </c>
      <c r="DR120" s="985"/>
      <c r="DS120" s="985"/>
      <c r="DT120" s="985"/>
      <c r="DU120" s="985"/>
      <c r="DV120" s="986">
        <v>63.3</v>
      </c>
      <c r="DW120" s="986"/>
      <c r="DX120" s="986"/>
      <c r="DY120" s="986"/>
      <c r="DZ120" s="987"/>
    </row>
    <row r="121" spans="1:130" s="248" customFormat="1" ht="26.25" customHeight="1" x14ac:dyDescent="0.15">
      <c r="A121" s="1117"/>
      <c r="B121" s="1004"/>
      <c r="C121" s="1025" t="s">
        <v>484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453</v>
      </c>
      <c r="AB121" s="1017"/>
      <c r="AC121" s="1017"/>
      <c r="AD121" s="1017"/>
      <c r="AE121" s="1018"/>
      <c r="AF121" s="1019" t="s">
        <v>453</v>
      </c>
      <c r="AG121" s="1017"/>
      <c r="AH121" s="1017"/>
      <c r="AI121" s="1017"/>
      <c r="AJ121" s="1018"/>
      <c r="AK121" s="1019" t="s">
        <v>453</v>
      </c>
      <c r="AL121" s="1017"/>
      <c r="AM121" s="1017"/>
      <c r="AN121" s="1017"/>
      <c r="AO121" s="1018"/>
      <c r="AP121" s="1020" t="s">
        <v>452</v>
      </c>
      <c r="AQ121" s="1021"/>
      <c r="AR121" s="1021"/>
      <c r="AS121" s="1021"/>
      <c r="AT121" s="1022"/>
      <c r="AU121" s="1050"/>
      <c r="AV121" s="1051"/>
      <c r="AW121" s="1051"/>
      <c r="AX121" s="1051"/>
      <c r="AY121" s="1052"/>
      <c r="AZ121" s="1007" t="s">
        <v>485</v>
      </c>
      <c r="BA121" s="1008"/>
      <c r="BB121" s="1008"/>
      <c r="BC121" s="1008"/>
      <c r="BD121" s="1008"/>
      <c r="BE121" s="1008"/>
      <c r="BF121" s="1008"/>
      <c r="BG121" s="1008"/>
      <c r="BH121" s="1008"/>
      <c r="BI121" s="1008"/>
      <c r="BJ121" s="1008"/>
      <c r="BK121" s="1008"/>
      <c r="BL121" s="1008"/>
      <c r="BM121" s="1008"/>
      <c r="BN121" s="1008"/>
      <c r="BO121" s="1008"/>
      <c r="BP121" s="1009"/>
      <c r="BQ121" s="977">
        <v>231431</v>
      </c>
      <c r="BR121" s="978"/>
      <c r="BS121" s="978"/>
      <c r="BT121" s="978"/>
      <c r="BU121" s="978"/>
      <c r="BV121" s="978">
        <v>200153</v>
      </c>
      <c r="BW121" s="978"/>
      <c r="BX121" s="978"/>
      <c r="BY121" s="978"/>
      <c r="BZ121" s="978"/>
      <c r="CA121" s="978">
        <v>212401</v>
      </c>
      <c r="CB121" s="978"/>
      <c r="CC121" s="978"/>
      <c r="CD121" s="978"/>
      <c r="CE121" s="978"/>
      <c r="CF121" s="972">
        <v>0.8</v>
      </c>
      <c r="CG121" s="973"/>
      <c r="CH121" s="973"/>
      <c r="CI121" s="973"/>
      <c r="CJ121" s="973"/>
      <c r="CK121" s="1068"/>
      <c r="CL121" s="1069"/>
      <c r="CM121" s="1069"/>
      <c r="CN121" s="1069"/>
      <c r="CO121" s="1070"/>
      <c r="CP121" s="1078" t="s">
        <v>486</v>
      </c>
      <c r="CQ121" s="1079"/>
      <c r="CR121" s="1079"/>
      <c r="CS121" s="1079"/>
      <c r="CT121" s="1079"/>
      <c r="CU121" s="1079"/>
      <c r="CV121" s="1079"/>
      <c r="CW121" s="1079"/>
      <c r="CX121" s="1079"/>
      <c r="CY121" s="1079"/>
      <c r="CZ121" s="1079"/>
      <c r="DA121" s="1079"/>
      <c r="DB121" s="1079"/>
      <c r="DC121" s="1079"/>
      <c r="DD121" s="1079"/>
      <c r="DE121" s="1079"/>
      <c r="DF121" s="1080"/>
      <c r="DG121" s="977">
        <v>6397560</v>
      </c>
      <c r="DH121" s="978"/>
      <c r="DI121" s="978"/>
      <c r="DJ121" s="978"/>
      <c r="DK121" s="978"/>
      <c r="DL121" s="978">
        <v>6598379</v>
      </c>
      <c r="DM121" s="978"/>
      <c r="DN121" s="978"/>
      <c r="DO121" s="978"/>
      <c r="DP121" s="978"/>
      <c r="DQ121" s="978">
        <v>6954879</v>
      </c>
      <c r="DR121" s="978"/>
      <c r="DS121" s="978"/>
      <c r="DT121" s="978"/>
      <c r="DU121" s="978"/>
      <c r="DV121" s="979">
        <v>24.8</v>
      </c>
      <c r="DW121" s="979"/>
      <c r="DX121" s="979"/>
      <c r="DY121" s="979"/>
      <c r="DZ121" s="980"/>
    </row>
    <row r="122" spans="1:130" s="248" customFormat="1" ht="26.25" customHeight="1" x14ac:dyDescent="0.15">
      <c r="A122" s="1117"/>
      <c r="B122" s="1004"/>
      <c r="C122" s="974" t="s">
        <v>464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453</v>
      </c>
      <c r="AB122" s="1017"/>
      <c r="AC122" s="1017"/>
      <c r="AD122" s="1017"/>
      <c r="AE122" s="1018"/>
      <c r="AF122" s="1019" t="s">
        <v>453</v>
      </c>
      <c r="AG122" s="1017"/>
      <c r="AH122" s="1017"/>
      <c r="AI122" s="1017"/>
      <c r="AJ122" s="1018"/>
      <c r="AK122" s="1019" t="s">
        <v>475</v>
      </c>
      <c r="AL122" s="1017"/>
      <c r="AM122" s="1017"/>
      <c r="AN122" s="1017"/>
      <c r="AO122" s="1018"/>
      <c r="AP122" s="1020" t="s">
        <v>452</v>
      </c>
      <c r="AQ122" s="1021"/>
      <c r="AR122" s="1021"/>
      <c r="AS122" s="1021"/>
      <c r="AT122" s="1022"/>
      <c r="AU122" s="1050"/>
      <c r="AV122" s="1051"/>
      <c r="AW122" s="1051"/>
      <c r="AX122" s="1051"/>
      <c r="AY122" s="1052"/>
      <c r="AZ122" s="1032" t="s">
        <v>487</v>
      </c>
      <c r="BA122" s="1023"/>
      <c r="BB122" s="1023"/>
      <c r="BC122" s="1023"/>
      <c r="BD122" s="1023"/>
      <c r="BE122" s="1023"/>
      <c r="BF122" s="1023"/>
      <c r="BG122" s="1023"/>
      <c r="BH122" s="1023"/>
      <c r="BI122" s="1023"/>
      <c r="BJ122" s="1023"/>
      <c r="BK122" s="1023"/>
      <c r="BL122" s="1023"/>
      <c r="BM122" s="1023"/>
      <c r="BN122" s="1023"/>
      <c r="BO122" s="1023"/>
      <c r="BP122" s="1024"/>
      <c r="BQ122" s="1055">
        <v>68109644</v>
      </c>
      <c r="BR122" s="1056"/>
      <c r="BS122" s="1056"/>
      <c r="BT122" s="1056"/>
      <c r="BU122" s="1056"/>
      <c r="BV122" s="1056">
        <v>66253751</v>
      </c>
      <c r="BW122" s="1056"/>
      <c r="BX122" s="1056"/>
      <c r="BY122" s="1056"/>
      <c r="BZ122" s="1056"/>
      <c r="CA122" s="1056">
        <v>63905473</v>
      </c>
      <c r="CB122" s="1056"/>
      <c r="CC122" s="1056"/>
      <c r="CD122" s="1056"/>
      <c r="CE122" s="1056"/>
      <c r="CF122" s="1076">
        <v>227.5</v>
      </c>
      <c r="CG122" s="1077"/>
      <c r="CH122" s="1077"/>
      <c r="CI122" s="1077"/>
      <c r="CJ122" s="1077"/>
      <c r="CK122" s="1068"/>
      <c r="CL122" s="1069"/>
      <c r="CM122" s="1069"/>
      <c r="CN122" s="1069"/>
      <c r="CO122" s="1070"/>
      <c r="CP122" s="1078" t="s">
        <v>488</v>
      </c>
      <c r="CQ122" s="1079"/>
      <c r="CR122" s="1079"/>
      <c r="CS122" s="1079"/>
      <c r="CT122" s="1079"/>
      <c r="CU122" s="1079"/>
      <c r="CV122" s="1079"/>
      <c r="CW122" s="1079"/>
      <c r="CX122" s="1079"/>
      <c r="CY122" s="1079"/>
      <c r="CZ122" s="1079"/>
      <c r="DA122" s="1079"/>
      <c r="DB122" s="1079"/>
      <c r="DC122" s="1079"/>
      <c r="DD122" s="1079"/>
      <c r="DE122" s="1079"/>
      <c r="DF122" s="1080"/>
      <c r="DG122" s="977">
        <v>1285430</v>
      </c>
      <c r="DH122" s="978"/>
      <c r="DI122" s="978"/>
      <c r="DJ122" s="978"/>
      <c r="DK122" s="978"/>
      <c r="DL122" s="978">
        <v>1286247</v>
      </c>
      <c r="DM122" s="978"/>
      <c r="DN122" s="978"/>
      <c r="DO122" s="978"/>
      <c r="DP122" s="978"/>
      <c r="DQ122" s="978">
        <v>1290506</v>
      </c>
      <c r="DR122" s="978"/>
      <c r="DS122" s="978"/>
      <c r="DT122" s="978"/>
      <c r="DU122" s="978"/>
      <c r="DV122" s="979">
        <v>4.5999999999999996</v>
      </c>
      <c r="DW122" s="979"/>
      <c r="DX122" s="979"/>
      <c r="DY122" s="979"/>
      <c r="DZ122" s="980"/>
    </row>
    <row r="123" spans="1:130" s="248" customFormat="1" ht="26.25" customHeight="1" x14ac:dyDescent="0.15">
      <c r="A123" s="1117"/>
      <c r="B123" s="1004"/>
      <c r="C123" s="974" t="s">
        <v>470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57618</v>
      </c>
      <c r="AB123" s="1017"/>
      <c r="AC123" s="1017"/>
      <c r="AD123" s="1017"/>
      <c r="AE123" s="1018"/>
      <c r="AF123" s="1019">
        <v>19345</v>
      </c>
      <c r="AG123" s="1017"/>
      <c r="AH123" s="1017"/>
      <c r="AI123" s="1017"/>
      <c r="AJ123" s="1018"/>
      <c r="AK123" s="1019">
        <v>19109</v>
      </c>
      <c r="AL123" s="1017"/>
      <c r="AM123" s="1017"/>
      <c r="AN123" s="1017"/>
      <c r="AO123" s="1018"/>
      <c r="AP123" s="1020">
        <v>0.1</v>
      </c>
      <c r="AQ123" s="1021"/>
      <c r="AR123" s="1021"/>
      <c r="AS123" s="1021"/>
      <c r="AT123" s="1022"/>
      <c r="AU123" s="1053"/>
      <c r="AV123" s="1054"/>
      <c r="AW123" s="1054"/>
      <c r="AX123" s="1054"/>
      <c r="AY123" s="1054"/>
      <c r="AZ123" s="279" t="s">
        <v>184</v>
      </c>
      <c r="BA123" s="279"/>
      <c r="BB123" s="279"/>
      <c r="BC123" s="279"/>
      <c r="BD123" s="279"/>
      <c r="BE123" s="279"/>
      <c r="BF123" s="279"/>
      <c r="BG123" s="279"/>
      <c r="BH123" s="279"/>
      <c r="BI123" s="279"/>
      <c r="BJ123" s="279"/>
      <c r="BK123" s="279"/>
      <c r="BL123" s="279"/>
      <c r="BM123" s="279"/>
      <c r="BN123" s="279"/>
      <c r="BO123" s="1033" t="s">
        <v>489</v>
      </c>
      <c r="BP123" s="1064"/>
      <c r="BQ123" s="1123">
        <v>82969912</v>
      </c>
      <c r="BR123" s="1124"/>
      <c r="BS123" s="1124"/>
      <c r="BT123" s="1124"/>
      <c r="BU123" s="1124"/>
      <c r="BV123" s="1124">
        <v>79803150</v>
      </c>
      <c r="BW123" s="1124"/>
      <c r="BX123" s="1124"/>
      <c r="BY123" s="1124"/>
      <c r="BZ123" s="1124"/>
      <c r="CA123" s="1124">
        <v>76351836</v>
      </c>
      <c r="CB123" s="1124"/>
      <c r="CC123" s="1124"/>
      <c r="CD123" s="1124"/>
      <c r="CE123" s="1124"/>
      <c r="CF123" s="1057"/>
      <c r="CG123" s="1058"/>
      <c r="CH123" s="1058"/>
      <c r="CI123" s="1058"/>
      <c r="CJ123" s="1059"/>
      <c r="CK123" s="1068"/>
      <c r="CL123" s="1069"/>
      <c r="CM123" s="1069"/>
      <c r="CN123" s="1069"/>
      <c r="CO123" s="1070"/>
      <c r="CP123" s="1078" t="s">
        <v>490</v>
      </c>
      <c r="CQ123" s="1079"/>
      <c r="CR123" s="1079"/>
      <c r="CS123" s="1079"/>
      <c r="CT123" s="1079"/>
      <c r="CU123" s="1079"/>
      <c r="CV123" s="1079"/>
      <c r="CW123" s="1079"/>
      <c r="CX123" s="1079"/>
      <c r="CY123" s="1079"/>
      <c r="CZ123" s="1079"/>
      <c r="DA123" s="1079"/>
      <c r="DB123" s="1079"/>
      <c r="DC123" s="1079"/>
      <c r="DD123" s="1079"/>
      <c r="DE123" s="1079"/>
      <c r="DF123" s="1080"/>
      <c r="DG123" s="1016">
        <v>725345</v>
      </c>
      <c r="DH123" s="1017"/>
      <c r="DI123" s="1017"/>
      <c r="DJ123" s="1017"/>
      <c r="DK123" s="1018"/>
      <c r="DL123" s="1019">
        <v>554829</v>
      </c>
      <c r="DM123" s="1017"/>
      <c r="DN123" s="1017"/>
      <c r="DO123" s="1017"/>
      <c r="DP123" s="1018"/>
      <c r="DQ123" s="1019">
        <v>494382</v>
      </c>
      <c r="DR123" s="1017"/>
      <c r="DS123" s="1017"/>
      <c r="DT123" s="1017"/>
      <c r="DU123" s="1018"/>
      <c r="DV123" s="1020">
        <v>1.8</v>
      </c>
      <c r="DW123" s="1021"/>
      <c r="DX123" s="1021"/>
      <c r="DY123" s="1021"/>
      <c r="DZ123" s="1022"/>
    </row>
    <row r="124" spans="1:130" s="248" customFormat="1" ht="26.25" customHeight="1" thickBot="1" x14ac:dyDescent="0.2">
      <c r="A124" s="1117"/>
      <c r="B124" s="1004"/>
      <c r="C124" s="974" t="s">
        <v>473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453</v>
      </c>
      <c r="AB124" s="1017"/>
      <c r="AC124" s="1017"/>
      <c r="AD124" s="1017"/>
      <c r="AE124" s="1018"/>
      <c r="AF124" s="1019" t="s">
        <v>453</v>
      </c>
      <c r="AG124" s="1017"/>
      <c r="AH124" s="1017"/>
      <c r="AI124" s="1017"/>
      <c r="AJ124" s="1018"/>
      <c r="AK124" s="1019" t="s">
        <v>453</v>
      </c>
      <c r="AL124" s="1017"/>
      <c r="AM124" s="1017"/>
      <c r="AN124" s="1017"/>
      <c r="AO124" s="1018"/>
      <c r="AP124" s="1020" t="s">
        <v>475</v>
      </c>
      <c r="AQ124" s="1021"/>
      <c r="AR124" s="1021"/>
      <c r="AS124" s="1021"/>
      <c r="AT124" s="1022"/>
      <c r="AU124" s="1119" t="s">
        <v>491</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110.4</v>
      </c>
      <c r="BR124" s="1086"/>
      <c r="BS124" s="1086"/>
      <c r="BT124" s="1086"/>
      <c r="BU124" s="1086"/>
      <c r="BV124" s="1086">
        <v>112.7</v>
      </c>
      <c r="BW124" s="1086"/>
      <c r="BX124" s="1086"/>
      <c r="BY124" s="1086"/>
      <c r="BZ124" s="1086"/>
      <c r="CA124" s="1086">
        <v>73.900000000000006</v>
      </c>
      <c r="CB124" s="1086"/>
      <c r="CC124" s="1086"/>
      <c r="CD124" s="1086"/>
      <c r="CE124" s="1086"/>
      <c r="CF124" s="1087"/>
      <c r="CG124" s="1088"/>
      <c r="CH124" s="1088"/>
      <c r="CI124" s="1088"/>
      <c r="CJ124" s="1089"/>
      <c r="CK124" s="1071"/>
      <c r="CL124" s="1071"/>
      <c r="CM124" s="1071"/>
      <c r="CN124" s="1071"/>
      <c r="CO124" s="1072"/>
      <c r="CP124" s="1078" t="s">
        <v>492</v>
      </c>
      <c r="CQ124" s="1079"/>
      <c r="CR124" s="1079"/>
      <c r="CS124" s="1079"/>
      <c r="CT124" s="1079"/>
      <c r="CU124" s="1079"/>
      <c r="CV124" s="1079"/>
      <c r="CW124" s="1079"/>
      <c r="CX124" s="1079"/>
      <c r="CY124" s="1079"/>
      <c r="CZ124" s="1079"/>
      <c r="DA124" s="1079"/>
      <c r="DB124" s="1079"/>
      <c r="DC124" s="1079"/>
      <c r="DD124" s="1079"/>
      <c r="DE124" s="1079"/>
      <c r="DF124" s="1080"/>
      <c r="DG124" s="1063">
        <v>29262874</v>
      </c>
      <c r="DH124" s="1042"/>
      <c r="DI124" s="1042"/>
      <c r="DJ124" s="1042"/>
      <c r="DK124" s="1043"/>
      <c r="DL124" s="1041">
        <v>28865278</v>
      </c>
      <c r="DM124" s="1042"/>
      <c r="DN124" s="1042"/>
      <c r="DO124" s="1042"/>
      <c r="DP124" s="1043"/>
      <c r="DQ124" s="1041">
        <v>89585</v>
      </c>
      <c r="DR124" s="1042"/>
      <c r="DS124" s="1042"/>
      <c r="DT124" s="1042"/>
      <c r="DU124" s="1043"/>
      <c r="DV124" s="1044">
        <v>0.3</v>
      </c>
      <c r="DW124" s="1045"/>
      <c r="DX124" s="1045"/>
      <c r="DY124" s="1045"/>
      <c r="DZ124" s="1046"/>
    </row>
    <row r="125" spans="1:130" s="248" customFormat="1" ht="26.25" customHeight="1" x14ac:dyDescent="0.15">
      <c r="A125" s="1117"/>
      <c r="B125" s="1004"/>
      <c r="C125" s="974" t="s">
        <v>477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452</v>
      </c>
      <c r="AB125" s="1017"/>
      <c r="AC125" s="1017"/>
      <c r="AD125" s="1017"/>
      <c r="AE125" s="1018"/>
      <c r="AF125" s="1019" t="s">
        <v>453</v>
      </c>
      <c r="AG125" s="1017"/>
      <c r="AH125" s="1017"/>
      <c r="AI125" s="1017"/>
      <c r="AJ125" s="1018"/>
      <c r="AK125" s="1019" t="s">
        <v>453</v>
      </c>
      <c r="AL125" s="1017"/>
      <c r="AM125" s="1017"/>
      <c r="AN125" s="1017"/>
      <c r="AO125" s="1018"/>
      <c r="AP125" s="1020" t="s">
        <v>453</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493</v>
      </c>
      <c r="CL125" s="1066"/>
      <c r="CM125" s="1066"/>
      <c r="CN125" s="1066"/>
      <c r="CO125" s="1067"/>
      <c r="CP125" s="998" t="s">
        <v>494</v>
      </c>
      <c r="CQ125" s="947"/>
      <c r="CR125" s="947"/>
      <c r="CS125" s="947"/>
      <c r="CT125" s="947"/>
      <c r="CU125" s="947"/>
      <c r="CV125" s="947"/>
      <c r="CW125" s="947"/>
      <c r="CX125" s="947"/>
      <c r="CY125" s="947"/>
      <c r="CZ125" s="947"/>
      <c r="DA125" s="947"/>
      <c r="DB125" s="947"/>
      <c r="DC125" s="947"/>
      <c r="DD125" s="947"/>
      <c r="DE125" s="947"/>
      <c r="DF125" s="948"/>
      <c r="DG125" s="984" t="s">
        <v>475</v>
      </c>
      <c r="DH125" s="985"/>
      <c r="DI125" s="985"/>
      <c r="DJ125" s="985"/>
      <c r="DK125" s="985"/>
      <c r="DL125" s="985" t="s">
        <v>452</v>
      </c>
      <c r="DM125" s="985"/>
      <c r="DN125" s="985"/>
      <c r="DO125" s="985"/>
      <c r="DP125" s="985"/>
      <c r="DQ125" s="985" t="s">
        <v>452</v>
      </c>
      <c r="DR125" s="985"/>
      <c r="DS125" s="985"/>
      <c r="DT125" s="985"/>
      <c r="DU125" s="985"/>
      <c r="DV125" s="986" t="s">
        <v>452</v>
      </c>
      <c r="DW125" s="986"/>
      <c r="DX125" s="986"/>
      <c r="DY125" s="986"/>
      <c r="DZ125" s="987"/>
    </row>
    <row r="126" spans="1:130" s="248" customFormat="1" ht="26.25" customHeight="1" thickBot="1" x14ac:dyDescent="0.2">
      <c r="A126" s="1117"/>
      <c r="B126" s="1004"/>
      <c r="C126" s="974" t="s">
        <v>479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9428</v>
      </c>
      <c r="AB126" s="1017"/>
      <c r="AC126" s="1017"/>
      <c r="AD126" s="1017"/>
      <c r="AE126" s="1018"/>
      <c r="AF126" s="1019">
        <v>7789</v>
      </c>
      <c r="AG126" s="1017"/>
      <c r="AH126" s="1017"/>
      <c r="AI126" s="1017"/>
      <c r="AJ126" s="1018"/>
      <c r="AK126" s="1019">
        <v>30277</v>
      </c>
      <c r="AL126" s="1017"/>
      <c r="AM126" s="1017"/>
      <c r="AN126" s="1017"/>
      <c r="AO126" s="1018"/>
      <c r="AP126" s="1020">
        <v>0.1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495</v>
      </c>
      <c r="CQ126" s="1008"/>
      <c r="CR126" s="1008"/>
      <c r="CS126" s="1008"/>
      <c r="CT126" s="1008"/>
      <c r="CU126" s="1008"/>
      <c r="CV126" s="1008"/>
      <c r="CW126" s="1008"/>
      <c r="CX126" s="1008"/>
      <c r="CY126" s="1008"/>
      <c r="CZ126" s="1008"/>
      <c r="DA126" s="1008"/>
      <c r="DB126" s="1008"/>
      <c r="DC126" s="1008"/>
      <c r="DD126" s="1008"/>
      <c r="DE126" s="1008"/>
      <c r="DF126" s="1009"/>
      <c r="DG126" s="977" t="s">
        <v>452</v>
      </c>
      <c r="DH126" s="978"/>
      <c r="DI126" s="978"/>
      <c r="DJ126" s="978"/>
      <c r="DK126" s="978"/>
      <c r="DL126" s="978" t="s">
        <v>452</v>
      </c>
      <c r="DM126" s="978"/>
      <c r="DN126" s="978"/>
      <c r="DO126" s="978"/>
      <c r="DP126" s="978"/>
      <c r="DQ126" s="978" t="s">
        <v>453</v>
      </c>
      <c r="DR126" s="978"/>
      <c r="DS126" s="978"/>
      <c r="DT126" s="978"/>
      <c r="DU126" s="978"/>
      <c r="DV126" s="979" t="s">
        <v>475</v>
      </c>
      <c r="DW126" s="979"/>
      <c r="DX126" s="979"/>
      <c r="DY126" s="979"/>
      <c r="DZ126" s="980"/>
    </row>
    <row r="127" spans="1:130" s="248" customFormat="1" ht="26.25" customHeight="1" x14ac:dyDescent="0.15">
      <c r="A127" s="1118"/>
      <c r="B127" s="1006"/>
      <c r="C127" s="1060" t="s">
        <v>496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67625</v>
      </c>
      <c r="AB127" s="1017"/>
      <c r="AC127" s="1017"/>
      <c r="AD127" s="1017"/>
      <c r="AE127" s="1018"/>
      <c r="AF127" s="1019">
        <v>66840</v>
      </c>
      <c r="AG127" s="1017"/>
      <c r="AH127" s="1017"/>
      <c r="AI127" s="1017"/>
      <c r="AJ127" s="1018"/>
      <c r="AK127" s="1019">
        <v>83289</v>
      </c>
      <c r="AL127" s="1017"/>
      <c r="AM127" s="1017"/>
      <c r="AN127" s="1017"/>
      <c r="AO127" s="1018"/>
      <c r="AP127" s="1020">
        <v>0.3</v>
      </c>
      <c r="AQ127" s="1021"/>
      <c r="AR127" s="1021"/>
      <c r="AS127" s="1021"/>
      <c r="AT127" s="1022"/>
      <c r="AU127" s="284"/>
      <c r="AV127" s="284"/>
      <c r="AW127" s="284"/>
      <c r="AX127" s="1090" t="s">
        <v>497</v>
      </c>
      <c r="AY127" s="1091"/>
      <c r="AZ127" s="1091"/>
      <c r="BA127" s="1091"/>
      <c r="BB127" s="1091"/>
      <c r="BC127" s="1091"/>
      <c r="BD127" s="1091"/>
      <c r="BE127" s="1092"/>
      <c r="BF127" s="1093" t="s">
        <v>498</v>
      </c>
      <c r="BG127" s="1091"/>
      <c r="BH127" s="1091"/>
      <c r="BI127" s="1091"/>
      <c r="BJ127" s="1091"/>
      <c r="BK127" s="1091"/>
      <c r="BL127" s="1092"/>
      <c r="BM127" s="1093" t="s">
        <v>499</v>
      </c>
      <c r="BN127" s="1091"/>
      <c r="BO127" s="1091"/>
      <c r="BP127" s="1091"/>
      <c r="BQ127" s="1091"/>
      <c r="BR127" s="1091"/>
      <c r="BS127" s="1092"/>
      <c r="BT127" s="1093" t="s">
        <v>500</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501</v>
      </c>
      <c r="CQ127" s="1008"/>
      <c r="CR127" s="1008"/>
      <c r="CS127" s="1008"/>
      <c r="CT127" s="1008"/>
      <c r="CU127" s="1008"/>
      <c r="CV127" s="1008"/>
      <c r="CW127" s="1008"/>
      <c r="CX127" s="1008"/>
      <c r="CY127" s="1008"/>
      <c r="CZ127" s="1008"/>
      <c r="DA127" s="1008"/>
      <c r="DB127" s="1008"/>
      <c r="DC127" s="1008"/>
      <c r="DD127" s="1008"/>
      <c r="DE127" s="1008"/>
      <c r="DF127" s="1009"/>
      <c r="DG127" s="977" t="s">
        <v>452</v>
      </c>
      <c r="DH127" s="978"/>
      <c r="DI127" s="978"/>
      <c r="DJ127" s="978"/>
      <c r="DK127" s="978"/>
      <c r="DL127" s="978" t="s">
        <v>453</v>
      </c>
      <c r="DM127" s="978"/>
      <c r="DN127" s="978"/>
      <c r="DO127" s="978"/>
      <c r="DP127" s="978"/>
      <c r="DQ127" s="978" t="s">
        <v>453</v>
      </c>
      <c r="DR127" s="978"/>
      <c r="DS127" s="978"/>
      <c r="DT127" s="978"/>
      <c r="DU127" s="978"/>
      <c r="DV127" s="979" t="s">
        <v>452</v>
      </c>
      <c r="DW127" s="979"/>
      <c r="DX127" s="979"/>
      <c r="DY127" s="979"/>
      <c r="DZ127" s="980"/>
    </row>
    <row r="128" spans="1:130" s="248" customFormat="1" ht="26.25" customHeight="1" thickBot="1" x14ac:dyDescent="0.2">
      <c r="A128" s="1101" t="s">
        <v>502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503</v>
      </c>
      <c r="X128" s="1103"/>
      <c r="Y128" s="1103"/>
      <c r="Z128" s="1104"/>
      <c r="AA128" s="1105">
        <v>50715</v>
      </c>
      <c r="AB128" s="1106"/>
      <c r="AC128" s="1106"/>
      <c r="AD128" s="1106"/>
      <c r="AE128" s="1107"/>
      <c r="AF128" s="1108">
        <v>55077</v>
      </c>
      <c r="AG128" s="1106"/>
      <c r="AH128" s="1106"/>
      <c r="AI128" s="1106"/>
      <c r="AJ128" s="1107"/>
      <c r="AK128" s="1108">
        <v>61293</v>
      </c>
      <c r="AL128" s="1106"/>
      <c r="AM128" s="1106"/>
      <c r="AN128" s="1106"/>
      <c r="AO128" s="1107"/>
      <c r="AP128" s="1109"/>
      <c r="AQ128" s="1110"/>
      <c r="AR128" s="1110"/>
      <c r="AS128" s="1110"/>
      <c r="AT128" s="1111"/>
      <c r="AU128" s="284"/>
      <c r="AV128" s="284"/>
      <c r="AW128" s="284"/>
      <c r="AX128" s="946" t="s">
        <v>504</v>
      </c>
      <c r="AY128" s="947"/>
      <c r="AZ128" s="947"/>
      <c r="BA128" s="947"/>
      <c r="BB128" s="947"/>
      <c r="BC128" s="947"/>
      <c r="BD128" s="947"/>
      <c r="BE128" s="948"/>
      <c r="BF128" s="1112" t="s">
        <v>475</v>
      </c>
      <c r="BG128" s="1113"/>
      <c r="BH128" s="1113"/>
      <c r="BI128" s="1113"/>
      <c r="BJ128" s="1113"/>
      <c r="BK128" s="1113"/>
      <c r="BL128" s="1114"/>
      <c r="BM128" s="1112">
        <v>11.63</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505</v>
      </c>
      <c r="CQ128" s="1095"/>
      <c r="CR128" s="1095"/>
      <c r="CS128" s="1095"/>
      <c r="CT128" s="1095"/>
      <c r="CU128" s="1095"/>
      <c r="CV128" s="1095"/>
      <c r="CW128" s="1095"/>
      <c r="CX128" s="1095"/>
      <c r="CY128" s="1095"/>
      <c r="CZ128" s="1095"/>
      <c r="DA128" s="1095"/>
      <c r="DB128" s="1095"/>
      <c r="DC128" s="1095"/>
      <c r="DD128" s="1095"/>
      <c r="DE128" s="1095"/>
      <c r="DF128" s="1096"/>
      <c r="DG128" s="1097" t="s">
        <v>452</v>
      </c>
      <c r="DH128" s="1098"/>
      <c r="DI128" s="1098"/>
      <c r="DJ128" s="1098"/>
      <c r="DK128" s="1098"/>
      <c r="DL128" s="1098" t="s">
        <v>475</v>
      </c>
      <c r="DM128" s="1098"/>
      <c r="DN128" s="1098"/>
      <c r="DO128" s="1098"/>
      <c r="DP128" s="1098"/>
      <c r="DQ128" s="1098" t="s">
        <v>475</v>
      </c>
      <c r="DR128" s="1098"/>
      <c r="DS128" s="1098"/>
      <c r="DT128" s="1098"/>
      <c r="DU128" s="1098"/>
      <c r="DV128" s="1099" t="s">
        <v>475</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506</v>
      </c>
      <c r="X129" s="1132"/>
      <c r="Y129" s="1132"/>
      <c r="Z129" s="1133"/>
      <c r="AA129" s="1016">
        <v>34496116</v>
      </c>
      <c r="AB129" s="1017"/>
      <c r="AC129" s="1017"/>
      <c r="AD129" s="1017"/>
      <c r="AE129" s="1018"/>
      <c r="AF129" s="1019">
        <v>34279316</v>
      </c>
      <c r="AG129" s="1017"/>
      <c r="AH129" s="1017"/>
      <c r="AI129" s="1017"/>
      <c r="AJ129" s="1018"/>
      <c r="AK129" s="1019">
        <v>34469365</v>
      </c>
      <c r="AL129" s="1017"/>
      <c r="AM129" s="1017"/>
      <c r="AN129" s="1017"/>
      <c r="AO129" s="1018"/>
      <c r="AP129" s="1134"/>
      <c r="AQ129" s="1135"/>
      <c r="AR129" s="1135"/>
      <c r="AS129" s="1135"/>
      <c r="AT129" s="1136"/>
      <c r="AU129" s="286"/>
      <c r="AV129" s="286"/>
      <c r="AW129" s="286"/>
      <c r="AX129" s="1125" t="s">
        <v>507</v>
      </c>
      <c r="AY129" s="1008"/>
      <c r="AZ129" s="1008"/>
      <c r="BA129" s="1008"/>
      <c r="BB129" s="1008"/>
      <c r="BC129" s="1008"/>
      <c r="BD129" s="1008"/>
      <c r="BE129" s="1009"/>
      <c r="BF129" s="1126" t="s">
        <v>128</v>
      </c>
      <c r="BG129" s="1127"/>
      <c r="BH129" s="1127"/>
      <c r="BI129" s="1127"/>
      <c r="BJ129" s="1127"/>
      <c r="BK129" s="1127"/>
      <c r="BL129" s="1128"/>
      <c r="BM129" s="1126">
        <v>16.63</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509</v>
      </c>
      <c r="X130" s="1132"/>
      <c r="Y130" s="1132"/>
      <c r="Z130" s="1133"/>
      <c r="AA130" s="1016">
        <v>6755181</v>
      </c>
      <c r="AB130" s="1017"/>
      <c r="AC130" s="1017"/>
      <c r="AD130" s="1017"/>
      <c r="AE130" s="1018"/>
      <c r="AF130" s="1019">
        <v>6582506</v>
      </c>
      <c r="AG130" s="1017"/>
      <c r="AH130" s="1017"/>
      <c r="AI130" s="1017"/>
      <c r="AJ130" s="1018"/>
      <c r="AK130" s="1019">
        <v>6382082</v>
      </c>
      <c r="AL130" s="1017"/>
      <c r="AM130" s="1017"/>
      <c r="AN130" s="1017"/>
      <c r="AO130" s="1018"/>
      <c r="AP130" s="1134"/>
      <c r="AQ130" s="1135"/>
      <c r="AR130" s="1135"/>
      <c r="AS130" s="1135"/>
      <c r="AT130" s="1136"/>
      <c r="AU130" s="286"/>
      <c r="AV130" s="286"/>
      <c r="AW130" s="286"/>
      <c r="AX130" s="1125" t="s">
        <v>510</v>
      </c>
      <c r="AY130" s="1008"/>
      <c r="AZ130" s="1008"/>
      <c r="BA130" s="1008"/>
      <c r="BB130" s="1008"/>
      <c r="BC130" s="1008"/>
      <c r="BD130" s="1008"/>
      <c r="BE130" s="1009"/>
      <c r="BF130" s="1162">
        <v>16.2</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511</v>
      </c>
      <c r="X131" s="1170"/>
      <c r="Y131" s="1170"/>
      <c r="Z131" s="1171"/>
      <c r="AA131" s="1063">
        <v>27740935</v>
      </c>
      <c r="AB131" s="1042"/>
      <c r="AC131" s="1042"/>
      <c r="AD131" s="1042"/>
      <c r="AE131" s="1043"/>
      <c r="AF131" s="1041">
        <v>27696810</v>
      </c>
      <c r="AG131" s="1042"/>
      <c r="AH131" s="1042"/>
      <c r="AI131" s="1042"/>
      <c r="AJ131" s="1043"/>
      <c r="AK131" s="1041">
        <v>28087283</v>
      </c>
      <c r="AL131" s="1042"/>
      <c r="AM131" s="1042"/>
      <c r="AN131" s="1042"/>
      <c r="AO131" s="1043"/>
      <c r="AP131" s="1172"/>
      <c r="AQ131" s="1173"/>
      <c r="AR131" s="1173"/>
      <c r="AS131" s="1173"/>
      <c r="AT131" s="1174"/>
      <c r="AU131" s="286"/>
      <c r="AV131" s="286"/>
      <c r="AW131" s="286"/>
      <c r="AX131" s="1144" t="s">
        <v>512</v>
      </c>
      <c r="AY131" s="1095"/>
      <c r="AZ131" s="1095"/>
      <c r="BA131" s="1095"/>
      <c r="BB131" s="1095"/>
      <c r="BC131" s="1095"/>
      <c r="BD131" s="1095"/>
      <c r="BE131" s="1096"/>
      <c r="BF131" s="1145">
        <v>73.900000000000006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513</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514</v>
      </c>
      <c r="W132" s="1155"/>
      <c r="X132" s="1155"/>
      <c r="Y132" s="1155"/>
      <c r="Z132" s="1156"/>
      <c r="AA132" s="1157">
        <v>17.13811016</v>
      </c>
      <c r="AB132" s="1158"/>
      <c r="AC132" s="1158"/>
      <c r="AD132" s="1158"/>
      <c r="AE132" s="1159"/>
      <c r="AF132" s="1160">
        <v>15.846972989999999</v>
      </c>
      <c r="AG132" s="1158"/>
      <c r="AH132" s="1158"/>
      <c r="AI132" s="1158"/>
      <c r="AJ132" s="1159"/>
      <c r="AK132" s="1160">
        <v>15.766330979999999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515</v>
      </c>
      <c r="W133" s="1138"/>
      <c r="X133" s="1138"/>
      <c r="Y133" s="1138"/>
      <c r="Z133" s="1139"/>
      <c r="AA133" s="1140">
        <v>16.600000000000001</v>
      </c>
      <c r="AB133" s="1141"/>
      <c r="AC133" s="1141"/>
      <c r="AD133" s="1141"/>
      <c r="AE133" s="1142"/>
      <c r="AF133" s="1140">
        <v>16.600000000000001</v>
      </c>
      <c r="AG133" s="1141"/>
      <c r="AH133" s="1141"/>
      <c r="AI133" s="1141"/>
      <c r="AJ133" s="1142"/>
      <c r="AK133" s="1140">
        <v>16.2</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izvvGwp8rhhYDSruuWwJuP/oBVq5rucN0a+NyRJhNvV7Dpk7fpWHBLpABdrkL5nCCHc6FSDx6B7UFgLdI+X7w==" saltValue="8s8GJtB/gKmb6KsO1r8x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7" zoomScale="90" zoomScaleNormal="85" zoomScaleSheetLayoutView="90" workbookViewId="0">
      <selection activeCell="DN75" sqref="DN7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IqZQRlpqsx+4YghaXO+4TsAbzBBXdRLzVj8IfdnCuYE+7YYt2c1Ns3X/1LGOHInhgr9iglhbI3k2ilOEGbrqg==" saltValue="CVDqGjmhHpFrtElGG8o9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D1" zoomScale="90" zoomScaleNormal="9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D3kqX5zJWiKNG70d6e5n+jchY50QfVRcmTFBO+fuFLyO7LOCBeeX62aev3DPA1VvQCTLyPIFf5kKfHid3nvIA==" saltValue="2vxQhCIDREnFfaStqgHew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524</v>
      </c>
      <c r="AL9" s="1178"/>
      <c r="AM9" s="1178"/>
      <c r="AN9" s="1179"/>
      <c r="AO9" s="314">
        <v>7880627</v>
      </c>
      <c r="AP9" s="314">
        <v>68740</v>
      </c>
      <c r="AQ9" s="315">
        <v>69168</v>
      </c>
      <c r="AR9" s="316">
        <v>-0.6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525</v>
      </c>
      <c r="AL10" s="1178"/>
      <c r="AM10" s="1178"/>
      <c r="AN10" s="1179"/>
      <c r="AO10" s="317">
        <v>1429840</v>
      </c>
      <c r="AP10" s="317">
        <v>12472</v>
      </c>
      <c r="AQ10" s="318">
        <v>5930</v>
      </c>
      <c r="AR10" s="319">
        <v>110.3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526</v>
      </c>
      <c r="AL11" s="1178"/>
      <c r="AM11" s="1178"/>
      <c r="AN11" s="1179"/>
      <c r="AO11" s="317">
        <v>1086262</v>
      </c>
      <c r="AP11" s="317">
        <v>9475</v>
      </c>
      <c r="AQ11" s="318">
        <v>1190</v>
      </c>
      <c r="AR11" s="319">
        <v>696.2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527</v>
      </c>
      <c r="AL12" s="1178"/>
      <c r="AM12" s="1178"/>
      <c r="AN12" s="1179"/>
      <c r="AO12" s="317" t="s">
        <v>528</v>
      </c>
      <c r="AP12" s="317" t="s">
        <v>528</v>
      </c>
      <c r="AQ12" s="318" t="s">
        <v>528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529</v>
      </c>
      <c r="AL13" s="1178"/>
      <c r="AM13" s="1178"/>
      <c r="AN13" s="1179"/>
      <c r="AO13" s="317">
        <v>353405</v>
      </c>
      <c r="AP13" s="317">
        <v>3083</v>
      </c>
      <c r="AQ13" s="318">
        <v>2459</v>
      </c>
      <c r="AR13" s="319">
        <v>25.4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530</v>
      </c>
      <c r="AL14" s="1178"/>
      <c r="AM14" s="1178"/>
      <c r="AN14" s="1179"/>
      <c r="AO14" s="317">
        <v>160122</v>
      </c>
      <c r="AP14" s="317">
        <v>1397</v>
      </c>
      <c r="AQ14" s="318">
        <v>2481</v>
      </c>
      <c r="AR14" s="319">
        <v>-43.7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531</v>
      </c>
      <c r="AL15" s="1184"/>
      <c r="AM15" s="1184"/>
      <c r="AN15" s="1185"/>
      <c r="AO15" s="317">
        <v>-677386</v>
      </c>
      <c r="AP15" s="317">
        <v>-5909</v>
      </c>
      <c r="AQ15" s="318">
        <v>-4955</v>
      </c>
      <c r="AR15" s="319">
        <v>19.3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184</v>
      </c>
      <c r="AL16" s="1184"/>
      <c r="AM16" s="1184"/>
      <c r="AN16" s="1185"/>
      <c r="AO16" s="317">
        <v>10232870</v>
      </c>
      <c r="AP16" s="317">
        <v>89258</v>
      </c>
      <c r="AQ16" s="318">
        <v>76274</v>
      </c>
      <c r="AR16" s="319">
        <v>17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536</v>
      </c>
      <c r="AL21" s="1187"/>
      <c r="AM21" s="1187"/>
      <c r="AN21" s="1188"/>
      <c r="AO21" s="330">
        <v>6.48</v>
      </c>
      <c r="AP21" s="331">
        <v>7.19</v>
      </c>
      <c r="AQ21" s="332">
        <v>-0.71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537</v>
      </c>
      <c r="AL22" s="1187"/>
      <c r="AM22" s="1187"/>
      <c r="AN22" s="1188"/>
      <c r="AO22" s="335">
        <v>98.5</v>
      </c>
      <c r="AP22" s="336">
        <v>97.9</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541</v>
      </c>
      <c r="AL32" s="1181"/>
      <c r="AM32" s="1181"/>
      <c r="AN32" s="1182"/>
      <c r="AO32" s="345">
        <v>7491427</v>
      </c>
      <c r="AP32" s="345">
        <v>65345</v>
      </c>
      <c r="AQ32" s="346">
        <v>44431</v>
      </c>
      <c r="AR32" s="347">
        <v>47.1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542</v>
      </c>
      <c r="AL33" s="1181"/>
      <c r="AM33" s="1181"/>
      <c r="AN33" s="1182"/>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543</v>
      </c>
      <c r="AL34" s="1181"/>
      <c r="AM34" s="1181"/>
      <c r="AN34" s="1182"/>
      <c r="AO34" s="345" t="s">
        <v>528</v>
      </c>
      <c r="AP34" s="345" t="s">
        <v>528</v>
      </c>
      <c r="AQ34" s="346">
        <v>11</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544</v>
      </c>
      <c r="AL35" s="1181"/>
      <c r="AM35" s="1181"/>
      <c r="AN35" s="1182"/>
      <c r="AO35" s="345">
        <v>3142247</v>
      </c>
      <c r="AP35" s="345">
        <v>27409</v>
      </c>
      <c r="AQ35" s="346">
        <v>10870</v>
      </c>
      <c r="AR35" s="347">
        <v>152.19999999999999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545</v>
      </c>
      <c r="AL36" s="1181"/>
      <c r="AM36" s="1181"/>
      <c r="AN36" s="1182"/>
      <c r="AO36" s="345">
        <v>105358</v>
      </c>
      <c r="AP36" s="345">
        <v>919</v>
      </c>
      <c r="AQ36" s="346">
        <v>1108</v>
      </c>
      <c r="AR36" s="347">
        <v>-17.100000000000001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546</v>
      </c>
      <c r="AL37" s="1181"/>
      <c r="AM37" s="1181"/>
      <c r="AN37" s="1182"/>
      <c r="AO37" s="345">
        <v>132675</v>
      </c>
      <c r="AP37" s="345">
        <v>1157</v>
      </c>
      <c r="AQ37" s="346">
        <v>456</v>
      </c>
      <c r="AR37" s="347">
        <v>153.69999999999999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547</v>
      </c>
      <c r="AL38" s="1190"/>
      <c r="AM38" s="1190"/>
      <c r="AN38" s="1191"/>
      <c r="AO38" s="348">
        <v>2</v>
      </c>
      <c r="AP38" s="348">
        <v>0</v>
      </c>
      <c r="AQ38" s="349">
        <v>2</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548</v>
      </c>
      <c r="AL39" s="1190"/>
      <c r="AM39" s="1190"/>
      <c r="AN39" s="1191"/>
      <c r="AO39" s="345">
        <v>-61293</v>
      </c>
      <c r="AP39" s="345">
        <v>-535</v>
      </c>
      <c r="AQ39" s="346">
        <v>-3984</v>
      </c>
      <c r="AR39" s="347">
        <v>-86.6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549</v>
      </c>
      <c r="AL40" s="1181"/>
      <c r="AM40" s="1181"/>
      <c r="AN40" s="1182"/>
      <c r="AO40" s="345">
        <v>-6382082</v>
      </c>
      <c r="AP40" s="345">
        <v>-55669</v>
      </c>
      <c r="AQ40" s="346">
        <v>-37561</v>
      </c>
      <c r="AR40" s="347">
        <v>48.2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4428334</v>
      </c>
      <c r="AP41" s="345">
        <v>38627</v>
      </c>
      <c r="AQ41" s="346">
        <v>15334</v>
      </c>
      <c r="AR41" s="347">
        <v>151.9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519</v>
      </c>
      <c r="AN49" s="1197" t="s">
        <v>553</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7097687</v>
      </c>
      <c r="AN51" s="367">
        <v>59099</v>
      </c>
      <c r="AO51" s="368">
        <v>-6.7</v>
      </c>
      <c r="AP51" s="369">
        <v>65942</v>
      </c>
      <c r="AQ51" s="370">
        <v>2.5</v>
      </c>
      <c r="AR51" s="371">
        <v>-9.1999999999999993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3074322</v>
      </c>
      <c r="AN52" s="375">
        <v>25598</v>
      </c>
      <c r="AO52" s="376">
        <v>-25.5</v>
      </c>
      <c r="AP52" s="377">
        <v>32778</v>
      </c>
      <c r="AQ52" s="378">
        <v>-14.9</v>
      </c>
      <c r="AR52" s="379">
        <v>-10.6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4511512</v>
      </c>
      <c r="AN53" s="367">
        <v>37959</v>
      </c>
      <c r="AO53" s="368">
        <v>-35.799999999999997</v>
      </c>
      <c r="AP53" s="369">
        <v>68655</v>
      </c>
      <c r="AQ53" s="370">
        <v>4.0999999999999996</v>
      </c>
      <c r="AR53" s="371">
        <v>-39.9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2121590</v>
      </c>
      <c r="AN54" s="375">
        <v>17851</v>
      </c>
      <c r="AO54" s="376">
        <v>-30.3</v>
      </c>
      <c r="AP54" s="377">
        <v>32316</v>
      </c>
      <c r="AQ54" s="378">
        <v>-1.4</v>
      </c>
      <c r="AR54" s="379">
        <v>-28.9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4598987</v>
      </c>
      <c r="AN55" s="367">
        <v>39187</v>
      </c>
      <c r="AO55" s="368">
        <v>3.2</v>
      </c>
      <c r="AP55" s="369">
        <v>66863</v>
      </c>
      <c r="AQ55" s="370">
        <v>-2.6</v>
      </c>
      <c r="AR55" s="371">
        <v>5.8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2174317</v>
      </c>
      <c r="AN56" s="375">
        <v>18527</v>
      </c>
      <c r="AO56" s="376">
        <v>3.8</v>
      </c>
      <c r="AP56" s="377">
        <v>32770</v>
      </c>
      <c r="AQ56" s="378">
        <v>1.4</v>
      </c>
      <c r="AR56" s="379">
        <v>2.4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5082012</v>
      </c>
      <c r="AN57" s="367">
        <v>43780</v>
      </c>
      <c r="AO57" s="368">
        <v>11.7</v>
      </c>
      <c r="AP57" s="369">
        <v>72051</v>
      </c>
      <c r="AQ57" s="370">
        <v>7.8</v>
      </c>
      <c r="AR57" s="371">
        <v>3.9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2964409</v>
      </c>
      <c r="AN58" s="375">
        <v>25537</v>
      </c>
      <c r="AO58" s="376">
        <v>37.799999999999997</v>
      </c>
      <c r="AP58" s="377">
        <v>34140</v>
      </c>
      <c r="AQ58" s="378">
        <v>4.2</v>
      </c>
      <c r="AR58" s="379">
        <v>33.6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4065053</v>
      </c>
      <c r="AN59" s="367">
        <v>35458</v>
      </c>
      <c r="AO59" s="368">
        <v>-19</v>
      </c>
      <c r="AP59" s="369">
        <v>72756</v>
      </c>
      <c r="AQ59" s="370">
        <v>1</v>
      </c>
      <c r="AR59" s="371">
        <v>-20</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1646993</v>
      </c>
      <c r="AN60" s="375">
        <v>14366</v>
      </c>
      <c r="AO60" s="376">
        <v>-43.7</v>
      </c>
      <c r="AP60" s="377">
        <v>32117</v>
      </c>
      <c r="AQ60" s="378">
        <v>-5.9</v>
      </c>
      <c r="AR60" s="379">
        <v>-37.799999999999997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5071050</v>
      </c>
      <c r="AN61" s="382">
        <v>43097</v>
      </c>
      <c r="AO61" s="383">
        <v>-9.3000000000000007</v>
      </c>
      <c r="AP61" s="384">
        <v>69253</v>
      </c>
      <c r="AQ61" s="385">
        <v>2.6</v>
      </c>
      <c r="AR61" s="371">
        <v>-11.9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2396326</v>
      </c>
      <c r="AN62" s="375">
        <v>20376</v>
      </c>
      <c r="AO62" s="376">
        <v>-11.6</v>
      </c>
      <c r="AP62" s="377">
        <v>32824</v>
      </c>
      <c r="AQ62" s="378">
        <v>-3.3</v>
      </c>
      <c r="AR62" s="379">
        <v>-8.3000000000000007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6LdgeJMUJuZDpJan8Dt7tLCzsl1btA7QY1Dx0zLNf+Ic0VaqcuGEuT+jv/CH8d84akhGtzg31j+1ek0O26RQg==" saltValue="916MdphsKuqHxIkdrw24M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O66"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KRDmEQ6C/+cBck5v4rN3KVQTbj1a/D8UrBLTg7/ETLvHMNZjxACbsm3CE7BS+jbLj02DLT85CR+M6sZBqcSHlQ==" saltValue="yS0cNtTkeduWa4BKwLg/O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D67" zoomScale="80" zoomScaleNormal="80" zoomScaleSheetLayoutView="55" workbookViewId="0">
      <selection activeCell="CP53" sqref="CP5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g7vpAtXZHUDA68JOCitCKnSNUUliUdon6GmSDzPyYyk2zZaCNxH2U+1H2NOmjvliUjQdrD7DSrlfA4W8RYw9rw==" saltValue="nnS9cP/kl3nlFHfI09QFw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1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0" t="s">
        <v>3</v>
      </c>
      <c r="D47" s="1200"/>
      <c r="E47" s="1201"/>
      <c r="F47" s="11">
        <v>25.83</v>
      </c>
      <c r="G47" s="12">
        <v>26.12</v>
      </c>
      <c r="H47" s="12">
        <v>24.88</v>
      </c>
      <c r="I47" s="12">
        <v>23.03</v>
      </c>
      <c r="J47" s="13">
        <v>20.96</v>
      </c>
    </row>
    <row r="48" spans="2:10" ht="57.75" customHeight="1" x14ac:dyDescent="0.15">
      <c r="B48" s="14"/>
      <c r="C48" s="1202" t="s">
        <v>4</v>
      </c>
      <c r="D48" s="1202"/>
      <c r="E48" s="1203"/>
      <c r="F48" s="15">
        <v>1.2</v>
      </c>
      <c r="G48" s="16">
        <v>1.27</v>
      </c>
      <c r="H48" s="16">
        <v>1.19</v>
      </c>
      <c r="I48" s="16">
        <v>1.6</v>
      </c>
      <c r="J48" s="17">
        <v>1.88</v>
      </c>
    </row>
    <row r="49" spans="2:10" ht="57.75" customHeight="1" thickBot="1" x14ac:dyDescent="0.2">
      <c r="B49" s="18"/>
      <c r="C49" s="1204" t="s">
        <v>5</v>
      </c>
      <c r="D49" s="1204"/>
      <c r="E49" s="1205"/>
      <c r="F49" s="19">
        <v>0.37</v>
      </c>
      <c r="G49" s="20" t="s">
        <v>574</v>
      </c>
      <c r="H49" s="20">
        <v>1.26</v>
      </c>
      <c r="I49" s="20" t="s">
        <v>575</v>
      </c>
      <c r="J49" s="21" t="s">
        <v>576</v>
      </c>
    </row>
    <row r="50" spans="2:10" ht="13.5" customHeight="1" x14ac:dyDescent="0.15"/>
  </sheetData>
  <sheetProtection algorithmName="SHA-512" hashValue="5OkYz6m77h6LwEx5jhuXpKpfyV+MSw9NH9ja+MbBntEU76fUdld/N4JcUZfHLpe9REEjbbMwve3dUJZGZiCB/g==" saltValue="CW0jv6igVdBf27D3R3Rn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6" zoomScale="80" zoomScaleNormal="80" zoomScaleSheetLayoutView="100" workbookViewId="0">
      <selection activeCell="C37" sqref="C37:E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2" t="s">
        <v>577</v>
      </c>
      <c r="D34" s="1212"/>
      <c r="E34" s="1213"/>
      <c r="F34" s="32">
        <v>5.69</v>
      </c>
      <c r="G34" s="33">
        <v>5.89</v>
      </c>
      <c r="H34" s="33">
        <v>6.03</v>
      </c>
      <c r="I34" s="33">
        <v>6.22</v>
      </c>
      <c r="J34" s="34">
        <v>6.82</v>
      </c>
      <c r="K34" s="22"/>
      <c r="L34" s="22"/>
      <c r="M34" s="22"/>
      <c r="N34" s="22"/>
      <c r="O34" s="22"/>
      <c r="P34" s="22"/>
    </row>
    <row r="35" spans="1:16" ht="39" customHeight="1" x14ac:dyDescent="0.15">
      <c r="A35" s="22"/>
      <c r="B35" s="35"/>
      <c r="C35" s="1206" t="s">
        <v>578</v>
      </c>
      <c r="D35" s="1207"/>
      <c r="E35" s="1208"/>
      <c r="F35" s="36">
        <v>6.83</v>
      </c>
      <c r="G35" s="37">
        <v>6.66</v>
      </c>
      <c r="H35" s="37">
        <v>6.37</v>
      </c>
      <c r="I35" s="37">
        <v>5.62</v>
      </c>
      <c r="J35" s="38">
        <v>4.82</v>
      </c>
      <c r="K35" s="22"/>
      <c r="L35" s="22"/>
      <c r="M35" s="22"/>
      <c r="N35" s="22"/>
      <c r="O35" s="22"/>
      <c r="P35" s="22"/>
    </row>
    <row r="36" spans="1:16" ht="39" customHeight="1" x14ac:dyDescent="0.15">
      <c r="A36" s="22"/>
      <c r="B36" s="35"/>
      <c r="C36" s="1206" t="s">
        <v>579</v>
      </c>
      <c r="D36" s="1207"/>
      <c r="E36" s="1208"/>
      <c r="F36" s="36">
        <v>1.19</v>
      </c>
      <c r="G36" s="37">
        <v>1.26</v>
      </c>
      <c r="H36" s="37">
        <v>1.19</v>
      </c>
      <c r="I36" s="37">
        <v>1.6</v>
      </c>
      <c r="J36" s="38">
        <v>1.88</v>
      </c>
      <c r="K36" s="22"/>
      <c r="L36" s="22"/>
      <c r="M36" s="22"/>
      <c r="N36" s="22"/>
      <c r="O36" s="22"/>
      <c r="P36" s="22"/>
    </row>
    <row r="37" spans="1:16" ht="39" customHeight="1" x14ac:dyDescent="0.15">
      <c r="A37" s="22"/>
      <c r="B37" s="35"/>
      <c r="C37" s="1206" t="s">
        <v>580</v>
      </c>
      <c r="D37" s="1207"/>
      <c r="E37" s="1208"/>
      <c r="F37" s="36" t="s">
        <v>528</v>
      </c>
      <c r="G37" s="37" t="s">
        <v>528</v>
      </c>
      <c r="H37" s="37" t="s">
        <v>528</v>
      </c>
      <c r="I37" s="37" t="s">
        <v>528</v>
      </c>
      <c r="J37" s="38">
        <v>1.63</v>
      </c>
      <c r="K37" s="22"/>
      <c r="L37" s="22"/>
      <c r="M37" s="22"/>
      <c r="N37" s="22"/>
      <c r="O37" s="22"/>
      <c r="P37" s="22"/>
    </row>
    <row r="38" spans="1:16" ht="39" customHeight="1" x14ac:dyDescent="0.15">
      <c r="A38" s="22"/>
      <c r="B38" s="35"/>
      <c r="C38" s="1206" t="s">
        <v>581</v>
      </c>
      <c r="D38" s="1207"/>
      <c r="E38" s="1208"/>
      <c r="F38" s="36">
        <v>1.41</v>
      </c>
      <c r="G38" s="37">
        <v>1.95</v>
      </c>
      <c r="H38" s="37">
        <v>0.23</v>
      </c>
      <c r="I38" s="37">
        <v>0.21</v>
      </c>
      <c r="J38" s="38">
        <v>0.16</v>
      </c>
      <c r="K38" s="22"/>
      <c r="L38" s="22"/>
      <c r="M38" s="22"/>
      <c r="N38" s="22"/>
      <c r="O38" s="22"/>
      <c r="P38" s="22"/>
    </row>
    <row r="39" spans="1:16" ht="39" customHeight="1" x14ac:dyDescent="0.15">
      <c r="A39" s="22"/>
      <c r="B39" s="35"/>
      <c r="C39" s="1206" t="s">
        <v>582</v>
      </c>
      <c r="D39" s="1207"/>
      <c r="E39" s="1208"/>
      <c r="F39" s="36">
        <v>0.45</v>
      </c>
      <c r="G39" s="37">
        <v>0.08</v>
      </c>
      <c r="H39" s="37">
        <v>0</v>
      </c>
      <c r="I39" s="37">
        <v>0.03</v>
      </c>
      <c r="J39" s="38">
        <v>0.02</v>
      </c>
      <c r="K39" s="22"/>
      <c r="L39" s="22"/>
      <c r="M39" s="22"/>
      <c r="N39" s="22"/>
      <c r="O39" s="22"/>
      <c r="P39" s="22"/>
    </row>
    <row r="40" spans="1:16" ht="39" customHeight="1" x14ac:dyDescent="0.15">
      <c r="A40" s="22"/>
      <c r="B40" s="35"/>
      <c r="C40" s="1206" t="s">
        <v>583</v>
      </c>
      <c r="D40" s="1207"/>
      <c r="E40" s="1208"/>
      <c r="F40" s="36">
        <v>0</v>
      </c>
      <c r="G40" s="37">
        <v>0</v>
      </c>
      <c r="H40" s="37">
        <v>0</v>
      </c>
      <c r="I40" s="37">
        <v>0</v>
      </c>
      <c r="J40" s="38">
        <v>0</v>
      </c>
      <c r="K40" s="22"/>
      <c r="L40" s="22"/>
      <c r="M40" s="22"/>
      <c r="N40" s="22"/>
      <c r="O40" s="22"/>
      <c r="P40" s="22"/>
    </row>
    <row r="41" spans="1:16" ht="39" customHeight="1" x14ac:dyDescent="0.15">
      <c r="A41" s="22"/>
      <c r="B41" s="35"/>
      <c r="C41" s="1206" t="s">
        <v>584</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585</v>
      </c>
      <c r="D42" s="1207"/>
      <c r="E42" s="1208"/>
      <c r="F42" s="36" t="s">
        <v>528</v>
      </c>
      <c r="G42" s="37" t="s">
        <v>528</v>
      </c>
      <c r="H42" s="37" t="s">
        <v>586</v>
      </c>
      <c r="I42" s="37" t="s">
        <v>587</v>
      </c>
      <c r="J42" s="38" t="s">
        <v>528</v>
      </c>
      <c r="K42" s="22"/>
      <c r="L42" s="22"/>
      <c r="M42" s="22"/>
      <c r="N42" s="22"/>
      <c r="O42" s="22"/>
      <c r="P42" s="22"/>
    </row>
    <row r="43" spans="1:16" ht="39" customHeight="1" thickBot="1" x14ac:dyDescent="0.2">
      <c r="A43" s="22"/>
      <c r="B43" s="40"/>
      <c r="C43" s="1209" t="s">
        <v>588</v>
      </c>
      <c r="D43" s="1210"/>
      <c r="E43" s="1211"/>
      <c r="F43" s="41">
        <v>0.11</v>
      </c>
      <c r="G43" s="42">
        <v>0.13</v>
      </c>
      <c r="H43" s="42">
        <v>0</v>
      </c>
      <c r="I43" s="42">
        <v>1.28</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VIH+loMNgxmhqUtBtGMtApCBsBz0iuBxy4OXkoMoGMwlGafS9M7Ysw44efyxjpgLY3cfcLmLV1Gxy9ZlhEpA==" saltValue="DDCTl6W/BMwY5e45CYlB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28"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8461</v>
      </c>
      <c r="L45" s="60">
        <v>8621</v>
      </c>
      <c r="M45" s="60">
        <v>8426</v>
      </c>
      <c r="N45" s="60">
        <v>7897</v>
      </c>
      <c r="O45" s="61">
        <v>7491</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528</v>
      </c>
      <c r="L46" s="64" t="s">
        <v>528</v>
      </c>
      <c r="M46" s="64" t="s">
        <v>528</v>
      </c>
      <c r="N46" s="64" t="s">
        <v>528</v>
      </c>
      <c r="O46" s="65" t="s">
        <v>528</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528</v>
      </c>
      <c r="L47" s="64" t="s">
        <v>528</v>
      </c>
      <c r="M47" s="64" t="s">
        <v>528</v>
      </c>
      <c r="N47" s="64" t="s">
        <v>528</v>
      </c>
      <c r="O47" s="65" t="s">
        <v>528</v>
      </c>
      <c r="P47" s="48"/>
      <c r="Q47" s="48"/>
      <c r="R47" s="48"/>
      <c r="S47" s="48"/>
      <c r="T47" s="48"/>
      <c r="U47" s="48"/>
    </row>
    <row r="48" spans="1:21" ht="30.75" customHeight="1" x14ac:dyDescent="0.15">
      <c r="A48" s="48"/>
      <c r="B48" s="1216"/>
      <c r="C48" s="1217"/>
      <c r="D48" s="62"/>
      <c r="E48" s="1222" t="s">
        <v>15</v>
      </c>
      <c r="F48" s="1222"/>
      <c r="G48" s="1222"/>
      <c r="H48" s="1222"/>
      <c r="I48" s="1222"/>
      <c r="J48" s="1223"/>
      <c r="K48" s="63">
        <v>2576</v>
      </c>
      <c r="L48" s="64">
        <v>2696</v>
      </c>
      <c r="M48" s="64">
        <v>2898</v>
      </c>
      <c r="N48" s="64">
        <v>2935</v>
      </c>
      <c r="O48" s="65">
        <v>3142</v>
      </c>
      <c r="P48" s="48"/>
      <c r="Q48" s="48"/>
      <c r="R48" s="48"/>
      <c r="S48" s="48"/>
      <c r="T48" s="48"/>
      <c r="U48" s="48"/>
    </row>
    <row r="49" spans="1:21" ht="30.75" customHeight="1" x14ac:dyDescent="0.15">
      <c r="A49" s="48"/>
      <c r="B49" s="1216"/>
      <c r="C49" s="1217"/>
      <c r="D49" s="62"/>
      <c r="E49" s="1222" t="s">
        <v>16</v>
      </c>
      <c r="F49" s="1222"/>
      <c r="G49" s="1222"/>
      <c r="H49" s="1222"/>
      <c r="I49" s="1222"/>
      <c r="J49" s="1223"/>
      <c r="K49" s="63">
        <v>101</v>
      </c>
      <c r="L49" s="64">
        <v>104</v>
      </c>
      <c r="M49" s="64">
        <v>101</v>
      </c>
      <c r="N49" s="64">
        <v>101</v>
      </c>
      <c r="O49" s="65">
        <v>105</v>
      </c>
      <c r="P49" s="48"/>
      <c r="Q49" s="48"/>
      <c r="R49" s="48"/>
      <c r="S49" s="48"/>
      <c r="T49" s="48"/>
      <c r="U49" s="48"/>
    </row>
    <row r="50" spans="1:21" ht="30.75" customHeight="1" x14ac:dyDescent="0.15">
      <c r="A50" s="48"/>
      <c r="B50" s="1216"/>
      <c r="C50" s="1217"/>
      <c r="D50" s="62"/>
      <c r="E50" s="1222" t="s">
        <v>17</v>
      </c>
      <c r="F50" s="1222"/>
      <c r="G50" s="1222"/>
      <c r="H50" s="1222"/>
      <c r="I50" s="1222"/>
      <c r="J50" s="1223"/>
      <c r="K50" s="63">
        <v>215</v>
      </c>
      <c r="L50" s="64">
        <v>197</v>
      </c>
      <c r="M50" s="64">
        <v>135</v>
      </c>
      <c r="N50" s="64">
        <v>94</v>
      </c>
      <c r="O50" s="65">
        <v>133</v>
      </c>
      <c r="P50" s="48"/>
      <c r="Q50" s="48"/>
      <c r="R50" s="48"/>
      <c r="S50" s="48"/>
      <c r="T50" s="48"/>
      <c r="U50" s="48"/>
    </row>
    <row r="51" spans="1:21" ht="30.75" customHeight="1" x14ac:dyDescent="0.15">
      <c r="A51" s="48"/>
      <c r="B51" s="1218"/>
      <c r="C51" s="1219"/>
      <c r="D51" s="66"/>
      <c r="E51" s="1222" t="s">
        <v>18</v>
      </c>
      <c r="F51" s="1222"/>
      <c r="G51" s="1222"/>
      <c r="H51" s="1222"/>
      <c r="I51" s="1222"/>
      <c r="J51" s="1223"/>
      <c r="K51" s="63">
        <v>2</v>
      </c>
      <c r="L51" s="64">
        <v>0</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6834</v>
      </c>
      <c r="L52" s="64">
        <v>6837</v>
      </c>
      <c r="M52" s="64">
        <v>6806</v>
      </c>
      <c r="N52" s="64">
        <v>6638</v>
      </c>
      <c r="O52" s="65">
        <v>6443</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4521</v>
      </c>
      <c r="L53" s="69">
        <v>4781</v>
      </c>
      <c r="M53" s="69">
        <v>4754</v>
      </c>
      <c r="N53" s="69">
        <v>4389</v>
      </c>
      <c r="O53" s="70">
        <v>4428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elW1D1oOK6jtRRaecUM6WmCiwa/HUF9SEhQ0e08tDxLHSocVl//nPWD1K0cIoQnDoyWmTXz8JiQMr0pAPC5Nw==" saltValue="uuYA6SiuMlh5PIpjtVCP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26" zoomScale="80" zoomScaleNormal="80" zoomScaleSheetLayoutView="100" workbookViewId="0">
      <selection activeCell="L48" sqref="L4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40" t="s">
        <v>30</v>
      </c>
      <c r="C41" s="1241"/>
      <c r="D41" s="102"/>
      <c r="E41" s="1246" t="s">
        <v>31</v>
      </c>
      <c r="F41" s="1246"/>
      <c r="G41" s="1246"/>
      <c r="H41" s="1247"/>
      <c r="I41" s="103">
        <v>77888</v>
      </c>
      <c r="J41" s="104">
        <v>73886</v>
      </c>
      <c r="K41" s="104">
        <v>69476</v>
      </c>
      <c r="L41" s="104">
        <v>67424</v>
      </c>
      <c r="M41" s="105">
        <v>64457</v>
      </c>
    </row>
    <row r="42" spans="2:13" ht="27.75" customHeight="1" x14ac:dyDescent="0.15">
      <c r="B42" s="1242"/>
      <c r="C42" s="1243"/>
      <c r="D42" s="106"/>
      <c r="E42" s="1248" t="s">
        <v>32</v>
      </c>
      <c r="F42" s="1248"/>
      <c r="G42" s="1248"/>
      <c r="H42" s="1249"/>
      <c r="I42" s="107">
        <v>288</v>
      </c>
      <c r="J42" s="108">
        <v>167</v>
      </c>
      <c r="K42" s="108">
        <v>102</v>
      </c>
      <c r="L42" s="108">
        <v>76</v>
      </c>
      <c r="M42" s="109">
        <v>50</v>
      </c>
    </row>
    <row r="43" spans="2:13" ht="27.75" customHeight="1" x14ac:dyDescent="0.15">
      <c r="B43" s="1242"/>
      <c r="C43" s="1243"/>
      <c r="D43" s="106"/>
      <c r="E43" s="1248" t="s">
        <v>33</v>
      </c>
      <c r="F43" s="1248"/>
      <c r="G43" s="1248"/>
      <c r="H43" s="1249"/>
      <c r="I43" s="107">
        <v>36280</v>
      </c>
      <c r="J43" s="108">
        <v>37375</v>
      </c>
      <c r="K43" s="108">
        <v>37671</v>
      </c>
      <c r="L43" s="108">
        <v>37305</v>
      </c>
      <c r="M43" s="109">
        <v>26597</v>
      </c>
    </row>
    <row r="44" spans="2:13" ht="27.75" customHeight="1" x14ac:dyDescent="0.15">
      <c r="B44" s="1242"/>
      <c r="C44" s="1243"/>
      <c r="D44" s="106"/>
      <c r="E44" s="1248" t="s">
        <v>34</v>
      </c>
      <c r="F44" s="1248"/>
      <c r="G44" s="1248"/>
      <c r="H44" s="1249"/>
      <c r="I44" s="107">
        <v>844</v>
      </c>
      <c r="J44" s="108">
        <v>755</v>
      </c>
      <c r="K44" s="108">
        <v>665</v>
      </c>
      <c r="L44" s="108">
        <v>586</v>
      </c>
      <c r="M44" s="109">
        <v>494</v>
      </c>
    </row>
    <row r="45" spans="2:13" ht="27.75" customHeight="1" x14ac:dyDescent="0.15">
      <c r="B45" s="1242"/>
      <c r="C45" s="1243"/>
      <c r="D45" s="106"/>
      <c r="E45" s="1248" t="s">
        <v>35</v>
      </c>
      <c r="F45" s="1248"/>
      <c r="G45" s="1248"/>
      <c r="H45" s="1249"/>
      <c r="I45" s="107">
        <v>6491</v>
      </c>
      <c r="J45" s="108">
        <v>6849</v>
      </c>
      <c r="K45" s="108">
        <v>5707</v>
      </c>
      <c r="L45" s="108">
        <v>5641</v>
      </c>
      <c r="M45" s="109">
        <v>5521</v>
      </c>
    </row>
    <row r="46" spans="2:13" ht="27.75" customHeight="1" x14ac:dyDescent="0.15">
      <c r="B46" s="1242"/>
      <c r="C46" s="1243"/>
      <c r="D46" s="110"/>
      <c r="E46" s="1248" t="s">
        <v>36</v>
      </c>
      <c r="F46" s="1248"/>
      <c r="G46" s="1248"/>
      <c r="H46" s="1249"/>
      <c r="I46" s="107" t="s">
        <v>528</v>
      </c>
      <c r="J46" s="108" t="s">
        <v>528</v>
      </c>
      <c r="K46" s="108" t="s">
        <v>528</v>
      </c>
      <c r="L46" s="108" t="s">
        <v>528</v>
      </c>
      <c r="M46" s="109" t="s">
        <v>528</v>
      </c>
    </row>
    <row r="47" spans="2:13" ht="27.75" customHeight="1" x14ac:dyDescent="0.15">
      <c r="B47" s="1242"/>
      <c r="C47" s="1243"/>
      <c r="D47" s="111"/>
      <c r="E47" s="1250" t="s">
        <v>37</v>
      </c>
      <c r="F47" s="1251"/>
      <c r="G47" s="1251"/>
      <c r="H47" s="1252"/>
      <c r="I47" s="107" t="s">
        <v>528</v>
      </c>
      <c r="J47" s="108" t="s">
        <v>528</v>
      </c>
      <c r="K47" s="108" t="s">
        <v>528</v>
      </c>
      <c r="L47" s="108" t="s">
        <v>528</v>
      </c>
      <c r="M47" s="109" t="s">
        <v>528</v>
      </c>
    </row>
    <row r="48" spans="2:13" ht="27.75" customHeight="1" x14ac:dyDescent="0.15">
      <c r="B48" s="1242"/>
      <c r="C48" s="1243"/>
      <c r="D48" s="106"/>
      <c r="E48" s="1248" t="s">
        <v>38</v>
      </c>
      <c r="F48" s="1248"/>
      <c r="G48" s="1248"/>
      <c r="H48" s="1249"/>
      <c r="I48" s="107" t="s">
        <v>528</v>
      </c>
      <c r="J48" s="108" t="s">
        <v>528</v>
      </c>
      <c r="K48" s="108" t="s">
        <v>528</v>
      </c>
      <c r="L48" s="108" t="s">
        <v>528</v>
      </c>
      <c r="M48" s="109" t="s">
        <v>528</v>
      </c>
    </row>
    <row r="49" spans="2:13" ht="27.75" customHeight="1" x14ac:dyDescent="0.15">
      <c r="B49" s="1244"/>
      <c r="C49" s="1245"/>
      <c r="D49" s="106"/>
      <c r="E49" s="1248" t="s">
        <v>39</v>
      </c>
      <c r="F49" s="1248"/>
      <c r="G49" s="1248"/>
      <c r="H49" s="1249"/>
      <c r="I49" s="107" t="s">
        <v>528</v>
      </c>
      <c r="J49" s="108" t="s">
        <v>528</v>
      </c>
      <c r="K49" s="108" t="s">
        <v>528</v>
      </c>
      <c r="L49" s="108" t="s">
        <v>528</v>
      </c>
      <c r="M49" s="109" t="s">
        <v>528</v>
      </c>
    </row>
    <row r="50" spans="2:13" ht="27.75" customHeight="1" x14ac:dyDescent="0.15">
      <c r="B50" s="1253" t="s">
        <v>40</v>
      </c>
      <c r="C50" s="1254"/>
      <c r="D50" s="112"/>
      <c r="E50" s="1248" t="s">
        <v>41</v>
      </c>
      <c r="F50" s="1248"/>
      <c r="G50" s="1248"/>
      <c r="H50" s="1249"/>
      <c r="I50" s="107">
        <v>16413</v>
      </c>
      <c r="J50" s="108">
        <v>16356</v>
      </c>
      <c r="K50" s="108">
        <v>14629</v>
      </c>
      <c r="L50" s="108">
        <v>13349</v>
      </c>
      <c r="M50" s="109">
        <v>12234</v>
      </c>
    </row>
    <row r="51" spans="2:13" ht="27.75" customHeight="1" x14ac:dyDescent="0.15">
      <c r="B51" s="1242"/>
      <c r="C51" s="1243"/>
      <c r="D51" s="106"/>
      <c r="E51" s="1248" t="s">
        <v>42</v>
      </c>
      <c r="F51" s="1248"/>
      <c r="G51" s="1248"/>
      <c r="H51" s="1249"/>
      <c r="I51" s="107">
        <v>410</v>
      </c>
      <c r="J51" s="108">
        <v>281</v>
      </c>
      <c r="K51" s="108">
        <v>231</v>
      </c>
      <c r="L51" s="108">
        <v>200</v>
      </c>
      <c r="M51" s="109">
        <v>212</v>
      </c>
    </row>
    <row r="52" spans="2:13" ht="27.75" customHeight="1" x14ac:dyDescent="0.15">
      <c r="B52" s="1244"/>
      <c r="C52" s="1245"/>
      <c r="D52" s="106"/>
      <c r="E52" s="1248" t="s">
        <v>43</v>
      </c>
      <c r="F52" s="1248"/>
      <c r="G52" s="1248"/>
      <c r="H52" s="1249"/>
      <c r="I52" s="107">
        <v>72877</v>
      </c>
      <c r="J52" s="108">
        <v>70221</v>
      </c>
      <c r="K52" s="108">
        <v>68110</v>
      </c>
      <c r="L52" s="108">
        <v>66254</v>
      </c>
      <c r="M52" s="109">
        <v>63905</v>
      </c>
    </row>
    <row r="53" spans="2:13" ht="27.75" customHeight="1" thickBot="1" x14ac:dyDescent="0.2">
      <c r="B53" s="1255" t="s">
        <v>21</v>
      </c>
      <c r="C53" s="1256"/>
      <c r="D53" s="113"/>
      <c r="E53" s="1257" t="s">
        <v>44</v>
      </c>
      <c r="F53" s="1257"/>
      <c r="G53" s="1257"/>
      <c r="H53" s="1258"/>
      <c r="I53" s="114">
        <v>32091</v>
      </c>
      <c r="J53" s="115">
        <v>32173</v>
      </c>
      <c r="K53" s="115">
        <v>30651</v>
      </c>
      <c r="L53" s="115">
        <v>31229</v>
      </c>
      <c r="M53" s="116">
        <v>20768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NUrWbTiJoE4FBC3AaEjyahFLIgJ2GSPOem4JSAU9RyPnkmJDHjeOaqPjhfrM6ERujyjrn4S5gjh+KwxdbxzPQ==" saltValue="QffajD4gyshkMwd95Fzd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60" zoomScaleNormal="6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7" t="s">
        <v>47</v>
      </c>
      <c r="D55" s="1267"/>
      <c r="E55" s="1268"/>
      <c r="F55" s="128">
        <v>8584</v>
      </c>
      <c r="G55" s="128">
        <v>7896</v>
      </c>
      <c r="H55" s="129">
        <v>7226</v>
      </c>
    </row>
    <row r="56" spans="2:8" ht="52.5" customHeight="1" x14ac:dyDescent="0.15">
      <c r="B56" s="130"/>
      <c r="C56" s="1269" t="s">
        <v>48</v>
      </c>
      <c r="D56" s="1269"/>
      <c r="E56" s="1270"/>
      <c r="F56" s="131">
        <v>1509</v>
      </c>
      <c r="G56" s="131">
        <v>1353</v>
      </c>
      <c r="H56" s="132">
        <v>1244</v>
      </c>
    </row>
    <row r="57" spans="2:8" ht="53.25" customHeight="1" x14ac:dyDescent="0.15">
      <c r="B57" s="130"/>
      <c r="C57" s="1271" t="s">
        <v>49</v>
      </c>
      <c r="D57" s="1271"/>
      <c r="E57" s="1272"/>
      <c r="F57" s="133">
        <v>3044</v>
      </c>
      <c r="G57" s="133">
        <v>2888</v>
      </c>
      <c r="H57" s="134">
        <v>2863</v>
      </c>
    </row>
    <row r="58" spans="2:8" ht="45.75" customHeight="1" x14ac:dyDescent="0.15">
      <c r="B58" s="135"/>
      <c r="C58" s="1259" t="s">
        <v>608</v>
      </c>
      <c r="D58" s="1260"/>
      <c r="E58" s="1261"/>
      <c r="F58" s="136">
        <v>2503</v>
      </c>
      <c r="G58" s="136">
        <v>2422</v>
      </c>
      <c r="H58" s="137">
        <v>2339</v>
      </c>
    </row>
    <row r="59" spans="2:8" ht="45.75" customHeight="1" x14ac:dyDescent="0.15">
      <c r="B59" s="135"/>
      <c r="C59" s="1259" t="s">
        <v>609</v>
      </c>
      <c r="D59" s="1260"/>
      <c r="E59" s="1261"/>
      <c r="F59" s="136">
        <v>251</v>
      </c>
      <c r="G59" s="136">
        <v>222</v>
      </c>
      <c r="H59" s="137">
        <v>193</v>
      </c>
    </row>
    <row r="60" spans="2:8" ht="45.75" customHeight="1" x14ac:dyDescent="0.15">
      <c r="B60" s="135"/>
      <c r="C60" s="1259" t="s">
        <v>610</v>
      </c>
      <c r="D60" s="1260"/>
      <c r="E60" s="1261"/>
      <c r="F60" s="136" t="s">
        <v>617</v>
      </c>
      <c r="G60" s="136" t="s">
        <v>618</v>
      </c>
      <c r="H60" s="137">
        <v>92</v>
      </c>
    </row>
    <row r="61" spans="2:8" ht="45.75" customHeight="1" x14ac:dyDescent="0.15">
      <c r="B61" s="135"/>
      <c r="C61" s="1259" t="s">
        <v>611</v>
      </c>
      <c r="D61" s="1260"/>
      <c r="E61" s="1261"/>
      <c r="F61" s="136" t="s">
        <v>618</v>
      </c>
      <c r="G61" s="136">
        <v>13</v>
      </c>
      <c r="H61" s="137">
        <v>52</v>
      </c>
    </row>
    <row r="62" spans="2:8" ht="45.75" customHeight="1" thickBot="1" x14ac:dyDescent="0.2">
      <c r="B62" s="138"/>
      <c r="C62" s="1262" t="s">
        <v>612</v>
      </c>
      <c r="D62" s="1263"/>
      <c r="E62" s="1264"/>
      <c r="F62" s="139">
        <v>48</v>
      </c>
      <c r="G62" s="139">
        <v>46</v>
      </c>
      <c r="H62" s="140">
        <v>47</v>
      </c>
    </row>
    <row r="63" spans="2:8" ht="52.5" customHeight="1" thickBot="1" x14ac:dyDescent="0.2">
      <c r="B63" s="141"/>
      <c r="C63" s="1265" t="s">
        <v>50</v>
      </c>
      <c r="D63" s="1265"/>
      <c r="E63" s="1266"/>
      <c r="F63" s="142">
        <v>13136</v>
      </c>
      <c r="G63" s="142">
        <v>12138</v>
      </c>
      <c r="H63" s="143">
        <v>11334</v>
      </c>
    </row>
    <row r="64" spans="2:8" ht="15" customHeight="1" x14ac:dyDescent="0.15"/>
  </sheetData>
  <sheetProtection algorithmName="SHA-512" hashValue="h4k6UWAeAluqh22xFUnV9jgbJXnNQnX8UBKR/0syK1gYt/hn1uBRsuX6EWESovVpKLCsxSgLJwPMquHD70h4Iw==" saltValue="T20RW3Ghtk4gpV8ZfAzu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566</v>
      </c>
      <c r="G2" s="157"/>
      <c r="H2" s="158"/>
    </row>
    <row r="3" spans="1:8" x14ac:dyDescent="0.15">
      <c r="A3" s="154" t="s">
        <v>559</v>
      </c>
      <c r="B3" s="159"/>
      <c r="C3" s="160"/>
      <c r="D3" s="161">
        <v>59099</v>
      </c>
      <c r="E3" s="162"/>
      <c r="F3" s="163">
        <v>65942</v>
      </c>
      <c r="G3" s="164"/>
      <c r="H3" s="165"/>
    </row>
    <row r="4" spans="1:8" x14ac:dyDescent="0.15">
      <c r="A4" s="166"/>
      <c r="B4" s="167"/>
      <c r="C4" s="168"/>
      <c r="D4" s="169">
        <v>25598</v>
      </c>
      <c r="E4" s="170"/>
      <c r="F4" s="171">
        <v>32778</v>
      </c>
      <c r="G4" s="172"/>
      <c r="H4" s="173"/>
    </row>
    <row r="5" spans="1:8" x14ac:dyDescent="0.15">
      <c r="A5" s="154" t="s">
        <v>561</v>
      </c>
      <c r="B5" s="159"/>
      <c r="C5" s="160"/>
      <c r="D5" s="161">
        <v>37959</v>
      </c>
      <c r="E5" s="162"/>
      <c r="F5" s="163">
        <v>68655</v>
      </c>
      <c r="G5" s="164"/>
      <c r="H5" s="165"/>
    </row>
    <row r="6" spans="1:8" x14ac:dyDescent="0.15">
      <c r="A6" s="166"/>
      <c r="B6" s="167"/>
      <c r="C6" s="168"/>
      <c r="D6" s="169">
        <v>17851</v>
      </c>
      <c r="E6" s="170"/>
      <c r="F6" s="171">
        <v>32316</v>
      </c>
      <c r="G6" s="172"/>
      <c r="H6" s="173"/>
    </row>
    <row r="7" spans="1:8" x14ac:dyDescent="0.15">
      <c r="A7" s="154" t="s">
        <v>562</v>
      </c>
      <c r="B7" s="159"/>
      <c r="C7" s="160"/>
      <c r="D7" s="161">
        <v>39187</v>
      </c>
      <c r="E7" s="162"/>
      <c r="F7" s="163">
        <v>66863</v>
      </c>
      <c r="G7" s="164"/>
      <c r="H7" s="165"/>
    </row>
    <row r="8" spans="1:8" x14ac:dyDescent="0.15">
      <c r="A8" s="166"/>
      <c r="B8" s="167"/>
      <c r="C8" s="168"/>
      <c r="D8" s="169">
        <v>18527</v>
      </c>
      <c r="E8" s="170"/>
      <c r="F8" s="171">
        <v>32770</v>
      </c>
      <c r="G8" s="172"/>
      <c r="H8" s="173"/>
    </row>
    <row r="9" spans="1:8" x14ac:dyDescent="0.15">
      <c r="A9" s="154" t="s">
        <v>563</v>
      </c>
      <c r="B9" s="159"/>
      <c r="C9" s="160"/>
      <c r="D9" s="161">
        <v>43780</v>
      </c>
      <c r="E9" s="162"/>
      <c r="F9" s="163">
        <v>72051</v>
      </c>
      <c r="G9" s="164"/>
      <c r="H9" s="165"/>
    </row>
    <row r="10" spans="1:8" x14ac:dyDescent="0.15">
      <c r="A10" s="166"/>
      <c r="B10" s="167"/>
      <c r="C10" s="168"/>
      <c r="D10" s="169">
        <v>25537</v>
      </c>
      <c r="E10" s="170"/>
      <c r="F10" s="171">
        <v>34140</v>
      </c>
      <c r="G10" s="172"/>
      <c r="H10" s="173"/>
    </row>
    <row r="11" spans="1:8" x14ac:dyDescent="0.15">
      <c r="A11" s="154" t="s">
        <v>564</v>
      </c>
      <c r="B11" s="159"/>
      <c r="C11" s="160"/>
      <c r="D11" s="161">
        <v>35458</v>
      </c>
      <c r="E11" s="162"/>
      <c r="F11" s="163">
        <v>72756</v>
      </c>
      <c r="G11" s="164"/>
      <c r="H11" s="165"/>
    </row>
    <row r="12" spans="1:8" x14ac:dyDescent="0.15">
      <c r="A12" s="166"/>
      <c r="B12" s="167"/>
      <c r="C12" s="174"/>
      <c r="D12" s="169">
        <v>14366</v>
      </c>
      <c r="E12" s="170"/>
      <c r="F12" s="171">
        <v>32117</v>
      </c>
      <c r="G12" s="172"/>
      <c r="H12" s="173"/>
    </row>
    <row r="13" spans="1:8" x14ac:dyDescent="0.15">
      <c r="A13" s="154"/>
      <c r="B13" s="159"/>
      <c r="C13" s="175"/>
      <c r="D13" s="176">
        <v>43097</v>
      </c>
      <c r="E13" s="177"/>
      <c r="F13" s="178">
        <v>69253</v>
      </c>
      <c r="G13" s="179"/>
      <c r="H13" s="165"/>
    </row>
    <row r="14" spans="1:8" x14ac:dyDescent="0.15">
      <c r="A14" s="166"/>
      <c r="B14" s="167"/>
      <c r="C14" s="168"/>
      <c r="D14" s="169">
        <v>20376</v>
      </c>
      <c r="E14" s="170"/>
      <c r="F14" s="171">
        <v>32824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1.2</v>
      </c>
      <c r="C19" s="180">
        <f>ROUND(VALUE(SUBSTITUTE(実質収支比率等に係る経年分析!G$48,"▲","-")),2)</f>
        <v>1.27</v>
      </c>
      <c r="D19" s="180">
        <f>ROUND(VALUE(SUBSTITUTE(実質収支比率等に係る経年分析!H$48,"▲","-")),2)</f>
        <v>1.19</v>
      </c>
      <c r="E19" s="180">
        <f>ROUND(VALUE(SUBSTITUTE(実質収支比率等に係る経年分析!I$48,"▲","-")),2)</f>
        <v>1.6</v>
      </c>
      <c r="F19" s="180">
        <f>ROUND(VALUE(SUBSTITUTE(実質収支比率等に係る経年分析!J$48,"▲","-")),2)</f>
        <v>1.88</v>
      </c>
    </row>
    <row r="20" spans="1:11" x14ac:dyDescent="0.15">
      <c r="A20" s="180" t="s">
        <v>54</v>
      </c>
      <c r="B20" s="180">
        <f>ROUND(VALUE(SUBSTITUTE(実質収支比率等に係る経年分析!F$47,"▲","-")),2)</f>
        <v>25.83</v>
      </c>
      <c r="C20" s="180">
        <f>ROUND(VALUE(SUBSTITUTE(実質収支比率等に係る経年分析!G$47,"▲","-")),2)</f>
        <v>26.12</v>
      </c>
      <c r="D20" s="180">
        <f>ROUND(VALUE(SUBSTITUTE(実質収支比率等に係る経年分析!H$47,"▲","-")),2)</f>
        <v>24.88</v>
      </c>
      <c r="E20" s="180">
        <f>ROUND(VALUE(SUBSTITUTE(実質収支比率等に係る経年分析!I$47,"▲","-")),2)</f>
        <v>23.03</v>
      </c>
      <c r="F20" s="180">
        <f>ROUND(VALUE(SUBSTITUTE(実質収支比率等に係る経年分析!J$47,"▲","-")),2)</f>
        <v>20.96</v>
      </c>
    </row>
    <row r="21" spans="1:11" x14ac:dyDescent="0.15">
      <c r="A21" s="180" t="s">
        <v>55</v>
      </c>
      <c r="B21" s="180">
        <f>IF(ISNUMBER(VALUE(SUBSTITUTE(実質収支比率等に係る経年分析!F$49,"▲","-"))),ROUND(VALUE(SUBSTITUTE(実質収支比率等に係る経年分析!F$49,"▲","-")),2),NA())</f>
        <v>0.37</v>
      </c>
      <c r="C21" s="180">
        <f>IF(ISNUMBER(VALUE(SUBSTITUTE(実質収支比率等に係る経年分析!G$49,"▲","-"))),ROUND(VALUE(SUBSTITUTE(実質収支比率等に係る経年分析!G$49,"▲","-")),2),NA())</f>
        <v>-0.14000000000000001</v>
      </c>
      <c r="D21" s="180">
        <f>IF(ISNUMBER(VALUE(SUBSTITUTE(実質収支比率等に係る経年分析!H$49,"▲","-"))),ROUND(VALUE(SUBSTITUTE(実質収支比率等に係る経年分析!H$49,"▲","-")),2),NA())</f>
        <v>1.26</v>
      </c>
      <c r="E21" s="180">
        <f>IF(ISNUMBER(VALUE(SUBSTITUTE(実質収支比率等に係る経年分析!I$49,"▲","-"))),ROUND(VALUE(SUBSTITUTE(実質収支比率等に係る経年分析!I$49,"▲","-")),2),NA())</f>
        <v>-1.6</v>
      </c>
      <c r="F21" s="180">
        <f>IF(ISNUMBER(VALUE(SUBSTITUTE(実質収支比率等に係る経年分析!J$49,"▲","-"))),ROUND(VALUE(SUBSTITUTE(実質収支比率等に係る経年分析!J$49,"▲","-")),2),NA())</f>
        <v>-1.65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1.28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f>IF(ROUND(VALUE(SUBSTITUTE(連結実質赤字比率に係る赤字・黒字の構成分析!H$42,"▲", "-")), 2) &lt; 0, ABS(ROUND(VALUE(SUBSTITUTE(連結実質赤字比率に係る赤字・黒字の構成分析!H$42,"▲", "-")), 2)), NA())</f>
        <v>0.01</v>
      </c>
      <c r="G28" s="181" t="e">
        <f>IF(ROUND(VALUE(SUBSTITUTE(連結実質赤字比率に係る赤字・黒字の構成分析!H$42,"▲", "-")), 2) &gt;= 0, ABS(ROUND(VALUE(SUBSTITUTE(連結実質赤字比率に係る赤字・黒字の構成分析!H$42,"▲", "-")), 2)), NA())</f>
        <v>#N/A</v>
      </c>
      <c r="H28" s="181">
        <f>IF(ROUND(VALUE(SUBSTITUTE(連結実質赤字比率に係る赤字・黒字の構成分析!I$42,"▲", "-")), 2) &lt; 0, ABS(ROUND(VALUE(SUBSTITUTE(連結実質赤字比率に係る赤字・黒字の構成分析!I$42,"▲", "-")), 2)), NA())</f>
        <v>0.13</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浄化槽事業特別会計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介護保険特別会計（保険事業勘定）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下水道事業</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1.88</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6.82</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6834</v>
      </c>
      <c r="E42" s="182"/>
      <c r="F42" s="182"/>
      <c r="G42" s="182">
        <f>'実質公債費比率（分子）の構造'!L$52</f>
        <v>6837</v>
      </c>
      <c r="H42" s="182"/>
      <c r="I42" s="182"/>
      <c r="J42" s="182">
        <f>'実質公債費比率（分子）の構造'!M$52</f>
        <v>6806</v>
      </c>
      <c r="K42" s="182"/>
      <c r="L42" s="182"/>
      <c r="M42" s="182">
        <f>'実質公債費比率（分子）の構造'!N$52</f>
        <v>6638</v>
      </c>
      <c r="N42" s="182"/>
      <c r="O42" s="182"/>
      <c r="P42" s="182">
        <f>'実質公債費比率（分子）の構造'!O$52</f>
        <v>6443</v>
      </c>
    </row>
    <row r="43" spans="1:16" x14ac:dyDescent="0.15">
      <c r="A43" s="182" t="s">
        <v>63</v>
      </c>
      <c r="B43" s="182">
        <f>'実質公債費比率（分子）の構造'!K$51</f>
        <v>2</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215</v>
      </c>
      <c r="C44" s="182"/>
      <c r="D44" s="182"/>
      <c r="E44" s="182">
        <f>'実質公債費比率（分子）の構造'!L$50</f>
        <v>197</v>
      </c>
      <c r="F44" s="182"/>
      <c r="G44" s="182"/>
      <c r="H44" s="182">
        <f>'実質公債費比率（分子）の構造'!M$50</f>
        <v>135</v>
      </c>
      <c r="I44" s="182"/>
      <c r="J44" s="182"/>
      <c r="K44" s="182">
        <f>'実質公債費比率（分子）の構造'!N$50</f>
        <v>94</v>
      </c>
      <c r="L44" s="182"/>
      <c r="M44" s="182"/>
      <c r="N44" s="182">
        <f>'実質公債費比率（分子）の構造'!O$50</f>
        <v>133</v>
      </c>
      <c r="O44" s="182"/>
      <c r="P44" s="182"/>
    </row>
    <row r="45" spans="1:16" x14ac:dyDescent="0.15">
      <c r="A45" s="182" t="s">
        <v>65</v>
      </c>
      <c r="B45" s="182">
        <f>'実質公債費比率（分子）の構造'!K$49</f>
        <v>101</v>
      </c>
      <c r="C45" s="182"/>
      <c r="D45" s="182"/>
      <c r="E45" s="182">
        <f>'実質公債費比率（分子）の構造'!L$49</f>
        <v>104</v>
      </c>
      <c r="F45" s="182"/>
      <c r="G45" s="182"/>
      <c r="H45" s="182">
        <f>'実質公債費比率（分子）の構造'!M$49</f>
        <v>101</v>
      </c>
      <c r="I45" s="182"/>
      <c r="J45" s="182"/>
      <c r="K45" s="182">
        <f>'実質公債費比率（分子）の構造'!N$49</f>
        <v>101</v>
      </c>
      <c r="L45" s="182"/>
      <c r="M45" s="182"/>
      <c r="N45" s="182">
        <f>'実質公債費比率（分子）の構造'!O$49</f>
        <v>105</v>
      </c>
      <c r="O45" s="182"/>
      <c r="P45" s="182"/>
    </row>
    <row r="46" spans="1:16" x14ac:dyDescent="0.15">
      <c r="A46" s="182" t="s">
        <v>66</v>
      </c>
      <c r="B46" s="182">
        <f>'実質公債費比率（分子）の構造'!K$48</f>
        <v>2576</v>
      </c>
      <c r="C46" s="182"/>
      <c r="D46" s="182"/>
      <c r="E46" s="182">
        <f>'実質公債費比率（分子）の構造'!L$48</f>
        <v>2696</v>
      </c>
      <c r="F46" s="182"/>
      <c r="G46" s="182"/>
      <c r="H46" s="182">
        <f>'実質公債費比率（分子）の構造'!M$48</f>
        <v>2898</v>
      </c>
      <c r="I46" s="182"/>
      <c r="J46" s="182"/>
      <c r="K46" s="182">
        <f>'実質公債費比率（分子）の構造'!N$48</f>
        <v>2935</v>
      </c>
      <c r="L46" s="182"/>
      <c r="M46" s="182"/>
      <c r="N46" s="182">
        <f>'実質公債費比率（分子）の構造'!O$48</f>
        <v>3142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8461</v>
      </c>
      <c r="C49" s="182"/>
      <c r="D49" s="182"/>
      <c r="E49" s="182">
        <f>'実質公債費比率（分子）の構造'!L$45</f>
        <v>8621</v>
      </c>
      <c r="F49" s="182"/>
      <c r="G49" s="182"/>
      <c r="H49" s="182">
        <f>'実質公債費比率（分子）の構造'!M$45</f>
        <v>8426</v>
      </c>
      <c r="I49" s="182"/>
      <c r="J49" s="182"/>
      <c r="K49" s="182">
        <f>'実質公債費比率（分子）の構造'!N$45</f>
        <v>7897</v>
      </c>
      <c r="L49" s="182"/>
      <c r="M49" s="182"/>
      <c r="N49" s="182">
        <f>'実質公債費比率（分子）の構造'!O$45</f>
        <v>7491</v>
      </c>
      <c r="O49" s="182"/>
      <c r="P49" s="182"/>
    </row>
    <row r="50" spans="1:16" x14ac:dyDescent="0.15">
      <c r="A50" s="182" t="s">
        <v>70</v>
      </c>
      <c r="B50" s="182" t="e">
        <f>NA()</f>
        <v>#N/A</v>
      </c>
      <c r="C50" s="182">
        <f>IF(ISNUMBER('実質公債費比率（分子）の構造'!K$53),'実質公債費比率（分子）の構造'!K$53,NA())</f>
        <v>4521</v>
      </c>
      <c r="D50" s="182" t="e">
        <f>NA()</f>
        <v>#N/A</v>
      </c>
      <c r="E50" s="182" t="e">
        <f>NA()</f>
        <v>#N/A</v>
      </c>
      <c r="F50" s="182">
        <f>IF(ISNUMBER('実質公債費比率（分子）の構造'!L$53),'実質公債費比率（分子）の構造'!L$53,NA())</f>
        <v>4781</v>
      </c>
      <c r="G50" s="182" t="e">
        <f>NA()</f>
        <v>#N/A</v>
      </c>
      <c r="H50" s="182" t="e">
        <f>NA()</f>
        <v>#N/A</v>
      </c>
      <c r="I50" s="182">
        <f>IF(ISNUMBER('実質公債費比率（分子）の構造'!M$53),'実質公債費比率（分子）の構造'!M$53,NA())</f>
        <v>4754</v>
      </c>
      <c r="J50" s="182" t="e">
        <f>NA()</f>
        <v>#N/A</v>
      </c>
      <c r="K50" s="182" t="e">
        <f>NA()</f>
        <v>#N/A</v>
      </c>
      <c r="L50" s="182">
        <f>IF(ISNUMBER('実質公債費比率（分子）の構造'!N$53),'実質公債費比率（分子）の構造'!N$53,NA())</f>
        <v>4389</v>
      </c>
      <c r="M50" s="182" t="e">
        <f>NA()</f>
        <v>#N/A</v>
      </c>
      <c r="N50" s="182" t="e">
        <f>NA()</f>
        <v>#N/A</v>
      </c>
      <c r="O50" s="182">
        <f>IF(ISNUMBER('実質公債費比率（分子）の構造'!O$53),'実質公債費比率（分子）の構造'!O$53,NA())</f>
        <v>4428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72877</v>
      </c>
      <c r="E56" s="181"/>
      <c r="F56" s="181"/>
      <c r="G56" s="181">
        <f>'将来負担比率（分子）の構造'!J$52</f>
        <v>70221</v>
      </c>
      <c r="H56" s="181"/>
      <c r="I56" s="181"/>
      <c r="J56" s="181">
        <f>'将来負担比率（分子）の構造'!K$52</f>
        <v>68110</v>
      </c>
      <c r="K56" s="181"/>
      <c r="L56" s="181"/>
      <c r="M56" s="181">
        <f>'将来負担比率（分子）の構造'!L$52</f>
        <v>66254</v>
      </c>
      <c r="N56" s="181"/>
      <c r="O56" s="181"/>
      <c r="P56" s="181">
        <f>'将来負担比率（分子）の構造'!M$52</f>
        <v>63905</v>
      </c>
    </row>
    <row r="57" spans="1:16" x14ac:dyDescent="0.15">
      <c r="A57" s="181" t="s">
        <v>42</v>
      </c>
      <c r="B57" s="181"/>
      <c r="C57" s="181"/>
      <c r="D57" s="181">
        <f>'将来負担比率（分子）の構造'!I$51</f>
        <v>410</v>
      </c>
      <c r="E57" s="181"/>
      <c r="F57" s="181"/>
      <c r="G57" s="181">
        <f>'将来負担比率（分子）の構造'!J$51</f>
        <v>281</v>
      </c>
      <c r="H57" s="181"/>
      <c r="I57" s="181"/>
      <c r="J57" s="181">
        <f>'将来負担比率（分子）の構造'!K$51</f>
        <v>231</v>
      </c>
      <c r="K57" s="181"/>
      <c r="L57" s="181"/>
      <c r="M57" s="181">
        <f>'将来負担比率（分子）の構造'!L$51</f>
        <v>200</v>
      </c>
      <c r="N57" s="181"/>
      <c r="O57" s="181"/>
      <c r="P57" s="181">
        <f>'将来負担比率（分子）の構造'!M$51</f>
        <v>212</v>
      </c>
    </row>
    <row r="58" spans="1:16" x14ac:dyDescent="0.15">
      <c r="A58" s="181" t="s">
        <v>41</v>
      </c>
      <c r="B58" s="181"/>
      <c r="C58" s="181"/>
      <c r="D58" s="181">
        <f>'将来負担比率（分子）の構造'!I$50</f>
        <v>16413</v>
      </c>
      <c r="E58" s="181"/>
      <c r="F58" s="181"/>
      <c r="G58" s="181">
        <f>'将来負担比率（分子）の構造'!J$50</f>
        <v>16356</v>
      </c>
      <c r="H58" s="181"/>
      <c r="I58" s="181"/>
      <c r="J58" s="181">
        <f>'将来負担比率（分子）の構造'!K$50</f>
        <v>14629</v>
      </c>
      <c r="K58" s="181"/>
      <c r="L58" s="181"/>
      <c r="M58" s="181">
        <f>'将来負担比率（分子）の構造'!L$50</f>
        <v>13349</v>
      </c>
      <c r="N58" s="181"/>
      <c r="O58" s="181"/>
      <c r="P58" s="181">
        <f>'将来負担比率（分子）の構造'!M$50</f>
        <v>12234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6491</v>
      </c>
      <c r="C62" s="181"/>
      <c r="D62" s="181"/>
      <c r="E62" s="181">
        <f>'将来負担比率（分子）の構造'!J$45</f>
        <v>6849</v>
      </c>
      <c r="F62" s="181"/>
      <c r="G62" s="181"/>
      <c r="H62" s="181">
        <f>'将来負担比率（分子）の構造'!K$45</f>
        <v>5707</v>
      </c>
      <c r="I62" s="181"/>
      <c r="J62" s="181"/>
      <c r="K62" s="181">
        <f>'将来負担比率（分子）の構造'!L$45</f>
        <v>5641</v>
      </c>
      <c r="L62" s="181"/>
      <c r="M62" s="181"/>
      <c r="N62" s="181">
        <f>'将来負担比率（分子）の構造'!M$45</f>
        <v>5521</v>
      </c>
      <c r="O62" s="181"/>
      <c r="P62" s="181"/>
    </row>
    <row r="63" spans="1:16" x14ac:dyDescent="0.15">
      <c r="A63" s="181" t="s">
        <v>34</v>
      </c>
      <c r="B63" s="181">
        <f>'将来負担比率（分子）の構造'!I$44</f>
        <v>844</v>
      </c>
      <c r="C63" s="181"/>
      <c r="D63" s="181"/>
      <c r="E63" s="181">
        <f>'将来負担比率（分子）の構造'!J$44</f>
        <v>755</v>
      </c>
      <c r="F63" s="181"/>
      <c r="G63" s="181"/>
      <c r="H63" s="181">
        <f>'将来負担比率（分子）の構造'!K$44</f>
        <v>665</v>
      </c>
      <c r="I63" s="181"/>
      <c r="J63" s="181"/>
      <c r="K63" s="181">
        <f>'将来負担比率（分子）の構造'!L$44</f>
        <v>586</v>
      </c>
      <c r="L63" s="181"/>
      <c r="M63" s="181"/>
      <c r="N63" s="181">
        <f>'将来負担比率（分子）の構造'!M$44</f>
        <v>494</v>
      </c>
      <c r="O63" s="181"/>
      <c r="P63" s="181"/>
    </row>
    <row r="64" spans="1:16" x14ac:dyDescent="0.15">
      <c r="A64" s="181" t="s">
        <v>33</v>
      </c>
      <c r="B64" s="181">
        <f>'将来負担比率（分子）の構造'!I$43</f>
        <v>36280</v>
      </c>
      <c r="C64" s="181"/>
      <c r="D64" s="181"/>
      <c r="E64" s="181">
        <f>'将来負担比率（分子）の構造'!J$43</f>
        <v>37375</v>
      </c>
      <c r="F64" s="181"/>
      <c r="G64" s="181"/>
      <c r="H64" s="181">
        <f>'将来負担比率（分子）の構造'!K$43</f>
        <v>37671</v>
      </c>
      <c r="I64" s="181"/>
      <c r="J64" s="181"/>
      <c r="K64" s="181">
        <f>'将来負担比率（分子）の構造'!L$43</f>
        <v>37305</v>
      </c>
      <c r="L64" s="181"/>
      <c r="M64" s="181"/>
      <c r="N64" s="181">
        <f>'将来負担比率（分子）の構造'!M$43</f>
        <v>26597</v>
      </c>
      <c r="O64" s="181"/>
      <c r="P64" s="181"/>
    </row>
    <row r="65" spans="1:16" x14ac:dyDescent="0.15">
      <c r="A65" s="181" t="s">
        <v>32</v>
      </c>
      <c r="B65" s="181">
        <f>'将来負担比率（分子）の構造'!I$42</f>
        <v>288</v>
      </c>
      <c r="C65" s="181"/>
      <c r="D65" s="181"/>
      <c r="E65" s="181">
        <f>'将来負担比率（分子）の構造'!J$42</f>
        <v>167</v>
      </c>
      <c r="F65" s="181"/>
      <c r="G65" s="181"/>
      <c r="H65" s="181">
        <f>'将来負担比率（分子）の構造'!K$42</f>
        <v>102</v>
      </c>
      <c r="I65" s="181"/>
      <c r="J65" s="181"/>
      <c r="K65" s="181">
        <f>'将来負担比率（分子）の構造'!L$42</f>
        <v>76</v>
      </c>
      <c r="L65" s="181"/>
      <c r="M65" s="181"/>
      <c r="N65" s="181">
        <f>'将来負担比率（分子）の構造'!M$42</f>
        <v>50</v>
      </c>
      <c r="O65" s="181"/>
      <c r="P65" s="181"/>
    </row>
    <row r="66" spans="1:16" x14ac:dyDescent="0.15">
      <c r="A66" s="181" t="s">
        <v>31</v>
      </c>
      <c r="B66" s="181">
        <f>'将来負担比率（分子）の構造'!I$41</f>
        <v>77888</v>
      </c>
      <c r="C66" s="181"/>
      <c r="D66" s="181"/>
      <c r="E66" s="181">
        <f>'将来負担比率（分子）の構造'!J$41</f>
        <v>73886</v>
      </c>
      <c r="F66" s="181"/>
      <c r="G66" s="181"/>
      <c r="H66" s="181">
        <f>'将来負担比率（分子）の構造'!K$41</f>
        <v>69476</v>
      </c>
      <c r="I66" s="181"/>
      <c r="J66" s="181"/>
      <c r="K66" s="181">
        <f>'将来負担比率（分子）の構造'!L$41</f>
        <v>67424</v>
      </c>
      <c r="L66" s="181"/>
      <c r="M66" s="181"/>
      <c r="N66" s="181">
        <f>'将来負担比率（分子）の構造'!M$41</f>
        <v>64457</v>
      </c>
      <c r="O66" s="181"/>
      <c r="P66" s="181"/>
    </row>
    <row r="67" spans="1:16" x14ac:dyDescent="0.15">
      <c r="A67" s="181" t="s">
        <v>74</v>
      </c>
      <c r="B67" s="181" t="e">
        <f>NA()</f>
        <v>#N/A</v>
      </c>
      <c r="C67" s="181">
        <f>IF(ISNUMBER('将来負担比率（分子）の構造'!I$53), IF('将来負担比率（分子）の構造'!I$53 &lt; 0, 0, '将来負担比率（分子）の構造'!I$53), NA())</f>
        <v>32091</v>
      </c>
      <c r="D67" s="181" t="e">
        <f>NA()</f>
        <v>#N/A</v>
      </c>
      <c r="E67" s="181" t="e">
        <f>NA()</f>
        <v>#N/A</v>
      </c>
      <c r="F67" s="181">
        <f>IF(ISNUMBER('将来負担比率（分子）の構造'!J$53), IF('将来負担比率（分子）の構造'!J$53 &lt; 0, 0, '将来負担比率（分子）の構造'!J$53), NA())</f>
        <v>32173</v>
      </c>
      <c r="G67" s="181" t="e">
        <f>NA()</f>
        <v>#N/A</v>
      </c>
      <c r="H67" s="181" t="e">
        <f>NA()</f>
        <v>#N/A</v>
      </c>
      <c r="I67" s="181">
        <f>IF(ISNUMBER('将来負担比率（分子）の構造'!K$53), IF('将来負担比率（分子）の構造'!K$53 &lt; 0, 0, '将来負担比率（分子）の構造'!K$53), NA())</f>
        <v>30651</v>
      </c>
      <c r="J67" s="181" t="e">
        <f>NA()</f>
        <v>#N/A</v>
      </c>
      <c r="K67" s="181" t="e">
        <f>NA()</f>
        <v>#N/A</v>
      </c>
      <c r="L67" s="181">
        <f>IF(ISNUMBER('将来負担比率（分子）の構造'!L$53), IF('将来負担比率（分子）の構造'!L$53 &lt; 0, 0, '将来負担比率（分子）の構造'!L$53), NA())</f>
        <v>31229</v>
      </c>
      <c r="M67" s="181" t="e">
        <f>NA()</f>
        <v>#N/A</v>
      </c>
      <c r="N67" s="181" t="e">
        <f>NA()</f>
        <v>#N/A</v>
      </c>
      <c r="O67" s="181">
        <f>IF(ISNUMBER('将来負担比率（分子）の構造'!M$53), IF('将来負担比率（分子）の構造'!M$53 &lt; 0, 0, '将来負担比率（分子）の構造'!M$53), NA())</f>
        <v>20768</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8584</v>
      </c>
      <c r="C72" s="185">
        <f>基金残高に係る経年分析!G55</f>
        <v>7896</v>
      </c>
      <c r="D72" s="185">
        <f>基金残高に係る経年分析!H55</f>
        <v>7226</v>
      </c>
    </row>
    <row r="73" spans="1:16" x14ac:dyDescent="0.15">
      <c r="A73" s="184" t="s">
        <v>77</v>
      </c>
      <c r="B73" s="185">
        <f>基金残高に係る経年分析!F56</f>
        <v>1509</v>
      </c>
      <c r="C73" s="185">
        <f>基金残高に係る経年分析!G56</f>
        <v>1353</v>
      </c>
      <c r="D73" s="185">
        <f>基金残高に係る経年分析!H56</f>
        <v>1244</v>
      </c>
    </row>
    <row r="74" spans="1:16" x14ac:dyDescent="0.15">
      <c r="A74" s="184" t="s">
        <v>78</v>
      </c>
      <c r="B74" s="185">
        <f>基金残高に係る経年分析!F57</f>
        <v>3044</v>
      </c>
      <c r="C74" s="185">
        <f>基金残高に係る経年分析!G57</f>
        <v>2888</v>
      </c>
      <c r="D74" s="185">
        <f>基金残高に係る経年分析!H57</f>
        <v>2863</v>
      </c>
    </row>
  </sheetData>
  <sheetProtection algorithmName="SHA-512" hashValue="Eup0QmX5PgX3v4ZuruGo00GUyRhpGwYJ9XfTnd4zDug0fgmK/oat7/61K3Y0dcDKh+gHZxD6XVnJK2GRJhsZ/g==" saltValue="H8hjieRzd5AgLhkL/yAr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2022-03-23T09:07:56Z</cp:lastPrinted>
  <dcterms:created xsi:type="dcterms:W3CDTF">2022-02-02T03:31:48Z</dcterms:created>
  <dcterms:modified xsi:type="dcterms:W3CDTF">2022-03-23T09:08:02Z</dcterms:modified>
  <cp:category/>
</cp:coreProperties>
</file>