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 firstSheet="14" activeTab="16"/>
  </bookViews>
  <sheets>
    <sheet name="表紙" sheetId="2" r:id="rId1"/>
    <sheet name="1.(1)①有形固定資産の明細 " sheetId="19" r:id="rId2"/>
    <sheet name="②有形固定資産に係る行政目的別の明細" sheetId="20" r:id="rId3"/>
    <sheet name="④投資及び出資金の明細" sheetId="21" r:id="rId4"/>
    <sheet name="④基金の明細" sheetId="22" r:id="rId5"/>
    <sheet name="⑤貸付金の明細" sheetId="23" r:id="rId6"/>
    <sheet name="⑥長期延滞債権の明細" sheetId="24" r:id="rId7"/>
    <sheet name="⑦未収金の明細" sheetId="25" r:id="rId8"/>
    <sheet name="(2)①地方債等（借入先別）の明細" sheetId="26" r:id="rId9"/>
    <sheet name="②地方債等（利率別）の明細" sheetId="27" r:id="rId10"/>
    <sheet name="③地方債等（返済期間別）の明細" sheetId="28" r:id="rId11"/>
    <sheet name="④特定の契約条項が付された地方債等の概要" sheetId="29" r:id="rId12"/>
    <sheet name="⑤引当金の明細" sheetId="30" r:id="rId13"/>
    <sheet name="2(1)補助金等の明細" sheetId="31" r:id="rId14"/>
    <sheet name="３(1)財源の明細" sheetId="32" r:id="rId15"/>
    <sheet name="4(1)資金の明細" sheetId="33" r:id="rId16"/>
    <sheet name="4(2)財源情報の明細" sheetId="34" r:id="rId17"/>
  </sheets>
  <externalReferences>
    <externalReference r:id="rId18"/>
    <externalReference r:id="rId19"/>
  </externalReferences>
  <definedNames>
    <definedName name="AS2DocOpenMode" hidden="1">"AS2DocumentEdit"</definedName>
    <definedName name="CSV">#REF!</definedName>
    <definedName name="CSVDATA">#REF!</definedName>
    <definedName name="_xlnm.Print_Area" localSheetId="9">'②地方債等（利率別）の明細'!$A$1:$I$44</definedName>
    <definedName name="_xlnm.Print_Area" localSheetId="5">⑤貸付金の明細!$A$1:$G$18</definedName>
    <definedName name="_xlnm.Print_Area" localSheetId="6">⑥長期延滞債権の明細!$A$1:$C$23</definedName>
    <definedName name="_xlnm.Print_Area" localSheetId="7">⑦未収金の明細!$A$1:$C$21</definedName>
    <definedName name="_xlnm.Print_Area" localSheetId="0">表紙!$A$1:$AC$41</definedName>
    <definedName name="_xlnm.Print_Titles" localSheetId="1">'1.(1)①有形固定資産の明細 '!$1:$5</definedName>
    <definedName name="_xlnm.Print_Titles" localSheetId="2">②有形固定資産に係る行政目的別の明細!$1:$5</definedName>
    <definedName name="カテゴリ一覧">[1]カテゴリ!$M$6:$M$16</definedName>
    <definedName name="フォーム共通定義_「画面ＩＤ」入力セルの位置_行">#REF!</definedName>
    <definedName name="フォーム共通定義_「画面ＩＤ」入力セルの位置_列">#REF!</definedName>
    <definedName name="リース資産">[2]固定資産!$D$8</definedName>
    <definedName name="画面イベント定義_「画面ＩＤ」入力セルの位置_行">#REF!</definedName>
    <definedName name="画面イベント定義_「画面ＩＤ」入力セルの位置_列">#REF!</definedName>
    <definedName name="固定資産６B">[2]固定資産!$C$27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4" l="1"/>
  <c r="F10" i="34"/>
  <c r="F9" i="34"/>
  <c r="F8" i="34"/>
  <c r="E7" i="34"/>
  <c r="D7" i="34"/>
  <c r="F7" i="34" s="1"/>
  <c r="F11" i="34" s="1"/>
  <c r="C7" i="34"/>
  <c r="B9" i="33" l="1"/>
  <c r="E25" i="32" l="1"/>
  <c r="E18" i="32"/>
  <c r="E23" i="32" s="1"/>
  <c r="E20" i="32" s="1"/>
  <c r="E12" i="32"/>
  <c r="E11" i="30" l="1"/>
  <c r="D11" i="30"/>
  <c r="C11" i="30"/>
  <c r="B11" i="30"/>
  <c r="F10" i="30"/>
  <c r="F9" i="30"/>
  <c r="F8" i="30"/>
  <c r="F7" i="30"/>
  <c r="F11" i="30" s="1"/>
  <c r="H5" i="28" l="1"/>
  <c r="B6" i="27" l="1"/>
  <c r="I6" i="27"/>
  <c r="B13" i="25" l="1"/>
  <c r="B20" i="25" s="1"/>
  <c r="B19" i="25" s="1"/>
  <c r="C15" i="25"/>
  <c r="C16" i="25"/>
  <c r="C17" i="25"/>
  <c r="C18" i="25"/>
  <c r="C20" i="25"/>
  <c r="C19" i="25" s="1"/>
  <c r="C20" i="24" l="1"/>
  <c r="C19" i="24"/>
  <c r="C18" i="24"/>
  <c r="C16" i="24"/>
  <c r="C15" i="24"/>
  <c r="B13" i="24"/>
  <c r="B22" i="24" s="1"/>
  <c r="B21" i="24" s="1"/>
  <c r="C21" i="24" s="1"/>
  <c r="C12" i="24"/>
  <c r="C13" i="24" s="1"/>
  <c r="C22" i="24" s="1"/>
  <c r="C17" i="24" l="1"/>
  <c r="F16" i="23" l="1"/>
  <c r="F15" i="23"/>
  <c r="F14" i="23"/>
  <c r="F13" i="23"/>
  <c r="E12" i="23"/>
  <c r="E17" i="23" s="1"/>
  <c r="D12" i="23"/>
  <c r="D17" i="23" s="1"/>
  <c r="C12" i="23"/>
  <c r="C16" i="23" s="1"/>
  <c r="B12" i="23"/>
  <c r="B17" i="23" s="1"/>
  <c r="F11" i="23"/>
  <c r="F10" i="23"/>
  <c r="F9" i="23"/>
  <c r="F8" i="23"/>
  <c r="F7" i="23"/>
  <c r="F12" i="23" l="1"/>
  <c r="F17" i="23" s="1"/>
  <c r="C14" i="23"/>
  <c r="C15" i="23"/>
  <c r="E35" i="22" l="1"/>
  <c r="D35" i="22"/>
  <c r="C35" i="22"/>
  <c r="B35" i="22"/>
  <c r="F34" i="22"/>
  <c r="G34" i="22" s="1"/>
  <c r="F33" i="22"/>
  <c r="G33" i="22" s="1"/>
  <c r="F32" i="22"/>
  <c r="G32" i="22" s="1"/>
  <c r="F31" i="22"/>
  <c r="G31" i="22" s="1"/>
  <c r="F30" i="22"/>
  <c r="G30" i="22" s="1"/>
  <c r="F29" i="22"/>
  <c r="G29" i="22" s="1"/>
  <c r="F28" i="22"/>
  <c r="G28" i="22" s="1"/>
  <c r="F27" i="22"/>
  <c r="G27" i="22" s="1"/>
  <c r="F26" i="22"/>
  <c r="G26" i="22" s="1"/>
  <c r="F25" i="22"/>
  <c r="G25" i="22" s="1"/>
  <c r="F24" i="22"/>
  <c r="G24" i="22" s="1"/>
  <c r="F23" i="22"/>
  <c r="G23" i="22" s="1"/>
  <c r="F22" i="22"/>
  <c r="G22" i="22" s="1"/>
  <c r="F21" i="22"/>
  <c r="G21" i="22" s="1"/>
  <c r="F20" i="22"/>
  <c r="G20" i="22" s="1"/>
  <c r="F19" i="22"/>
  <c r="G19" i="22" s="1"/>
  <c r="F18" i="22"/>
  <c r="G18" i="22" s="1"/>
  <c r="F17" i="22"/>
  <c r="G17" i="22" s="1"/>
  <c r="F16" i="22"/>
  <c r="G16" i="22" s="1"/>
  <c r="F15" i="22"/>
  <c r="G15" i="22" s="1"/>
  <c r="F14" i="22"/>
  <c r="G14" i="22" s="1"/>
  <c r="F13" i="22"/>
  <c r="G13" i="22" s="1"/>
  <c r="F12" i="22"/>
  <c r="G12" i="22" s="1"/>
  <c r="F11" i="22"/>
  <c r="G11" i="22" s="1"/>
  <c r="F10" i="22"/>
  <c r="G10" i="22" s="1"/>
  <c r="F9" i="22"/>
  <c r="G9" i="22" s="1"/>
  <c r="F8" i="22"/>
  <c r="G8" i="22" s="1"/>
  <c r="F7" i="22"/>
  <c r="G7" i="22" s="1"/>
  <c r="F6" i="22"/>
  <c r="G6" i="22" s="1"/>
  <c r="G35" i="22" s="1"/>
  <c r="F35" i="22" l="1"/>
  <c r="I71" i="21" l="1"/>
  <c r="H71" i="21"/>
  <c r="G71" i="21"/>
  <c r="F71" i="21"/>
  <c r="E71" i="21"/>
  <c r="D71" i="21"/>
  <c r="C71" i="21"/>
  <c r="B71" i="21"/>
  <c r="J70" i="21"/>
  <c r="K70" i="21" s="1"/>
  <c r="J69" i="21"/>
  <c r="K69" i="21" s="1"/>
  <c r="J68" i="21"/>
  <c r="K68" i="21" s="1"/>
  <c r="J67" i="21"/>
  <c r="K67" i="21" s="1"/>
  <c r="J66" i="21"/>
  <c r="K66" i="21" s="1"/>
  <c r="J65" i="21"/>
  <c r="K65" i="21" s="1"/>
  <c r="J64" i="21"/>
  <c r="K64" i="21" s="1"/>
  <c r="J63" i="21"/>
  <c r="K63" i="21" s="1"/>
  <c r="J62" i="21"/>
  <c r="K62" i="21" s="1"/>
  <c r="J61" i="21"/>
  <c r="K61" i="21" s="1"/>
  <c r="J60" i="21"/>
  <c r="K60" i="21" s="1"/>
  <c r="J59" i="21"/>
  <c r="K59" i="21" s="1"/>
  <c r="J58" i="21"/>
  <c r="K58" i="21" s="1"/>
  <c r="J57" i="21"/>
  <c r="K57" i="21" s="1"/>
  <c r="J56" i="21"/>
  <c r="K56" i="21" s="1"/>
  <c r="J55" i="21"/>
  <c r="K55" i="21" s="1"/>
  <c r="J54" i="21"/>
  <c r="K54" i="21" s="1"/>
  <c r="J53" i="21"/>
  <c r="K53" i="21" s="1"/>
  <c r="J52" i="21"/>
  <c r="K52" i="21" s="1"/>
  <c r="J51" i="21"/>
  <c r="K51" i="21" s="1"/>
  <c r="J50" i="21"/>
  <c r="K50" i="21" s="1"/>
  <c r="J49" i="21"/>
  <c r="K49" i="21" s="1"/>
  <c r="J48" i="21"/>
  <c r="K48" i="21" s="1"/>
  <c r="J47" i="21"/>
  <c r="K47" i="21" s="1"/>
  <c r="J46" i="21"/>
  <c r="K46" i="21" s="1"/>
  <c r="J45" i="21"/>
  <c r="K45" i="21" s="1"/>
  <c r="J44" i="21"/>
  <c r="K44" i="21" s="1"/>
  <c r="D40" i="21"/>
  <c r="C40" i="21"/>
  <c r="B40" i="21"/>
  <c r="J39" i="21"/>
  <c r="E39" i="21"/>
  <c r="J38" i="21"/>
  <c r="E38" i="21"/>
  <c r="J37" i="21"/>
  <c r="E37" i="21"/>
  <c r="J36" i="21"/>
  <c r="E36" i="21"/>
  <c r="J35" i="21"/>
  <c r="E35" i="21"/>
  <c r="J34" i="21"/>
  <c r="E34" i="21"/>
  <c r="J33" i="21"/>
  <c r="E33" i="21"/>
  <c r="J32" i="21"/>
  <c r="J40" i="21" s="1"/>
  <c r="E32" i="21"/>
  <c r="E40" i="21" s="1"/>
  <c r="D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28" i="21" s="1"/>
  <c r="K71" i="21" l="1"/>
  <c r="J71" i="21"/>
</calcChain>
</file>

<file path=xl/sharedStrings.xml><?xml version="1.0" encoding="utf-8"?>
<sst xmlns="http://schemas.openxmlformats.org/spreadsheetml/2006/main" count="1606" uniqueCount="379">
  <si>
    <t>附属明細書</t>
  </si>
  <si>
    <t>岩手県　奥州市</t>
    <rPh sb="0" eb="3">
      <t>イワテケン</t>
    </rPh>
    <rPh sb="4" eb="6">
      <t>オウシュウ</t>
    </rPh>
    <rPh sb="6" eb="7">
      <t>シ</t>
    </rPh>
    <phoneticPr fontId="9"/>
  </si>
  <si>
    <t>令和2年度</t>
    <rPh sb="0" eb="2">
      <t>レイワ</t>
    </rPh>
    <phoneticPr fontId="9"/>
  </si>
  <si>
    <t>有形固定資産の明細</t>
  </si>
  <si>
    <t>自治体名：奥州市</t>
  </si>
  <si>
    <t>年度：令和2年度</t>
  </si>
  <si>
    <t>会計：一般会計等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</si>
  <si>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</si>
  <si>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</si>
  <si>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</si>
  <si>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</si>
  <si>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</si>
  <si>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</si>
  <si>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</si>
  <si>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</si>
  <si>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</si>
  <si>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</si>
  <si>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</si>
  <si>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</si>
  <si>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</si>
  <si>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</si>
  <si>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</si>
  <si>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</si>
  <si>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</si>
  <si>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</si>
  <si>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</si>
  <si>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</si>
  <si>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</si>
  <si>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</si>
  <si>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</si>
  <si>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</si>
  <si>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</si>
  <si>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</si>
  <si>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</si>
  <si>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</si>
  <si>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</si>
  <si>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</si>
  <si>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</si>
  <si>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</si>
  <si>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</si>
  <si>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</si>
  <si>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</si>
  <si>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</si>
  <si>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</si>
  <si>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</si>
  <si>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</si>
  <si>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</si>
  <si>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</si>
  <si>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</si>
  <si>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</si>
  <si>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</si>
  <si>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</si>
  <si>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</si>
  <si>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</si>
  <si>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</si>
  <si>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</si>
  <si>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</si>
  <si>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</si>
  <si>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</si>
  <si>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</si>
  <si>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</si>
  <si>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</si>
  <si>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</si>
  <si>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</si>
  <si>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</si>
  <si>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</si>
  <si>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</si>
  <si>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</si>
  <si>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</si>
  <si>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</si>
  <si>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</si>
  <si>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</si>
  <si>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</si>
  <si>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</si>
  <si>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</si>
  <si>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</si>
  <si>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</si>
  <si>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</si>
  <si>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</si>
  <si>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</si>
  <si>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</si>
  <si>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</si>
  <si>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</si>
  <si>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</si>
  <si>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</si>
  <si>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</si>
  <si>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投資及び出資金の明細</t>
  </si>
  <si>
    <t>自治体名：奥州市</t>
    <rPh sb="5" eb="8">
      <t>オウシュウシ</t>
    </rPh>
    <phoneticPr fontId="4"/>
  </si>
  <si>
    <t>年度：令和２年度</t>
    <rPh sb="3" eb="5">
      <t>レイワ</t>
    </rPh>
    <rPh sb="6" eb="8">
      <t>ネンド</t>
    </rPh>
    <phoneticPr fontId="4"/>
  </si>
  <si>
    <t>市場価格のあるもの</t>
  </si>
  <si>
    <t>(単位：円)</t>
    <rPh sb="4" eb="5">
      <t>エン</t>
    </rPh>
    <phoneticPr fontId="4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</si>
  <si>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</si>
  <si>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</si>
  <si>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</si>
  <si>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</si>
  <si>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</si>
  <si>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</si>
  <si>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</si>
  <si>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</si>
  <si>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水沢ガス(株)</t>
  </si>
  <si>
    <t>-</t>
    <phoneticPr fontId="4"/>
  </si>
  <si>
    <t>(株)岩手県南青果市場</t>
  </si>
  <si>
    <t>(株)水沢商工会館</t>
  </si>
  <si>
    <t>(株)いわちく</t>
  </si>
  <si>
    <t>(株)アイビーシー岩手放送</t>
  </si>
  <si>
    <t>(株)東北銀行</t>
  </si>
  <si>
    <t xml:space="preserve">岩手県産(株) </t>
  </si>
  <si>
    <t>(株)岩手日報社</t>
  </si>
  <si>
    <t xml:space="preserve">東北電力(株) </t>
  </si>
  <si>
    <t>(株)岩手銀行</t>
  </si>
  <si>
    <t>雪印メグミルク(株)</t>
  </si>
  <si>
    <t xml:space="preserve">三菱マテリアル(株) </t>
  </si>
  <si>
    <t>(株)みずほフィナンシャルグループ</t>
  </si>
  <si>
    <t>(株)水沢ゴルフ倶楽部</t>
  </si>
  <si>
    <t xml:space="preserve">水沢テレビ(株) </t>
  </si>
  <si>
    <t>(株)岩手県市町村職員保健保養施設運営管理機構</t>
  </si>
  <si>
    <t xml:space="preserve">アイジーアールいわて銀河鉄道(株) </t>
  </si>
  <si>
    <t>(株)ひめかゆ</t>
  </si>
  <si>
    <t>江刺開発振興(株)</t>
  </si>
  <si>
    <t xml:space="preserve">関西電力(株) </t>
  </si>
  <si>
    <t>(株)まちづくり奥州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</si>
  <si>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</si>
  <si>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</si>
  <si>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</si>
  <si>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</si>
  <si>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</si>
  <si>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</si>
  <si>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</si>
  <si>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</si>
  <si>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</si>
  <si>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</si>
  <si>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奥州金ケ崎行政事務組合</t>
  </si>
  <si>
    <t>一般社団法人江刺畜産公社</t>
  </si>
  <si>
    <t>一般社団法人胆江農業管理センター</t>
  </si>
  <si>
    <t>(株)水沢クロス開発</t>
  </si>
  <si>
    <t>一般財団法人奥州市文化振興財団</t>
  </si>
  <si>
    <t>奥州市水道事業会計出資金</t>
  </si>
  <si>
    <t>下水道事業会計出資金</t>
    <rPh sb="7" eb="10">
      <t>シュッシキン</t>
    </rPh>
    <phoneticPr fontId="3"/>
  </si>
  <si>
    <t>病院事業会計出資金</t>
    <rPh sb="6" eb="9">
      <t>シュッシキン</t>
    </rPh>
    <phoneticPr fontId="3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</si>
  <si>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</si>
  <si>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</si>
  <si>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</si>
  <si>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</si>
  <si>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岩手県国民健康保険団体連合会（国保会館建設資金）</t>
  </si>
  <si>
    <t>岩手県農業信用基金協会</t>
  </si>
  <si>
    <t>奥州地方森林組合</t>
  </si>
  <si>
    <t>一関地方森林組合</t>
  </si>
  <si>
    <t>公益社団法人岩手県農畜産物価格安定基金協会</t>
  </si>
  <si>
    <t>公益社団法人岩手県農産物改良種苗センター</t>
  </si>
  <si>
    <t>奥州市金ケ崎町野菜花卉価格安定基金</t>
  </si>
  <si>
    <t>地方公共団体金融機構</t>
  </si>
  <si>
    <t>岩手県信用保証協会</t>
  </si>
  <si>
    <t>公益財団法人岩手県観光協会</t>
  </si>
  <si>
    <t>公益財団法人岩手県水産振興基金</t>
  </si>
  <si>
    <t>公益財団法人岩手県土木技術振興協会</t>
  </si>
  <si>
    <t>公益財団法人あしたの日本を創る協会</t>
  </si>
  <si>
    <t>公益財団法人いわて産業振興センター</t>
  </si>
  <si>
    <t>公益財団法人いわて愛の健康づくり財団</t>
  </si>
  <si>
    <t>公益財団法人いきいき岩手支援財団</t>
  </si>
  <si>
    <t>公益財団法人岩手県国際交流協会</t>
  </si>
  <si>
    <t>公益社団法人岩手県農業公社</t>
  </si>
  <si>
    <t>公益財団法人岩手県林業労働対策基金</t>
  </si>
  <si>
    <t>公益財団法人いわてリハビリテーションセンター</t>
  </si>
  <si>
    <t>一般財団法人クリーンいわて事業団</t>
  </si>
  <si>
    <t>公益財団法人岩手県暴力団追放推進センター</t>
  </si>
  <si>
    <t>全国農業協同組合連合会岩手県本部</t>
  </si>
  <si>
    <t>公益財団法人ふるさといわて定住財団</t>
  </si>
  <si>
    <t>一般財団法人新渡戸基金</t>
  </si>
  <si>
    <t>岩手ふるさと農業協同組合</t>
  </si>
  <si>
    <t>公益財団法人リバーフロント研究所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</si>
  <si>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</si>
  <si>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</si>
  <si>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</si>
  <si>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</si>
  <si>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</si>
  <si>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</si>
  <si>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</si>
  <si>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財政調整基金</t>
  </si>
  <si>
    <t>減債基金</t>
  </si>
  <si>
    <t>農業集落排水事業債償還基金</t>
  </si>
  <si>
    <t>下水道事業債償還基金</t>
  </si>
  <si>
    <t>浄化槽市町村整備推進事業債償還基金</t>
  </si>
  <si>
    <t>まち・ひと・しごと創生基金</t>
  </si>
  <si>
    <t>水源地域振興整備基金</t>
  </si>
  <si>
    <t>衣川区資源循環型社会推進基金</t>
  </si>
  <si>
    <t>ふるさと水と土保全基金</t>
  </si>
  <si>
    <t>家畜導入事業資金供給事業基金</t>
    <rPh sb="0" eb="2">
      <t>カチク</t>
    </rPh>
    <rPh sb="2" eb="4">
      <t>ドウニュウ</t>
    </rPh>
    <rPh sb="4" eb="6">
      <t>ジギョウ</t>
    </rPh>
    <rPh sb="6" eb="8">
      <t>シキン</t>
    </rPh>
    <rPh sb="8" eb="10">
      <t>キョウキュウ</t>
    </rPh>
    <rPh sb="10" eb="12">
      <t>ジギョウ</t>
    </rPh>
    <rPh sb="12" eb="14">
      <t>キキン</t>
    </rPh>
    <phoneticPr fontId="11"/>
  </si>
  <si>
    <t>胆沢ふるさとの森基金</t>
    <rPh sb="0" eb="2">
      <t>イサワ</t>
    </rPh>
    <rPh sb="7" eb="8">
      <t>モリ</t>
    </rPh>
    <rPh sb="8" eb="10">
      <t>キキン</t>
    </rPh>
    <phoneticPr fontId="11"/>
  </si>
  <si>
    <t>地域福祉基金</t>
    <rPh sb="0" eb="2">
      <t>チイキ</t>
    </rPh>
    <rPh sb="2" eb="4">
      <t>フクシ</t>
    </rPh>
    <rPh sb="4" eb="6">
      <t>キキン</t>
    </rPh>
    <phoneticPr fontId="11"/>
  </si>
  <si>
    <t>スポーツ振興基金</t>
    <rPh sb="4" eb="6">
      <t>シンコウ</t>
    </rPh>
    <rPh sb="6" eb="8">
      <t>キキン</t>
    </rPh>
    <phoneticPr fontId="11"/>
  </si>
  <si>
    <t>文化振興基金</t>
    <rPh sb="0" eb="2">
      <t>ブンカ</t>
    </rPh>
    <rPh sb="2" eb="4">
      <t>シンコウ</t>
    </rPh>
    <rPh sb="4" eb="6">
      <t>キキン</t>
    </rPh>
    <phoneticPr fontId="11"/>
  </si>
  <si>
    <t>地域振興基金</t>
    <rPh sb="0" eb="2">
      <t>チイキ</t>
    </rPh>
    <rPh sb="2" eb="4">
      <t>シンコウ</t>
    </rPh>
    <rPh sb="4" eb="6">
      <t>キキン</t>
    </rPh>
    <phoneticPr fontId="11"/>
  </si>
  <si>
    <t>協働のまちづくり基金</t>
    <rPh sb="0" eb="2">
      <t>キョウドウ</t>
    </rPh>
    <rPh sb="8" eb="10">
      <t>キキン</t>
    </rPh>
    <phoneticPr fontId="11"/>
  </si>
  <si>
    <t>新型コロナウイルス感染症対応中小企業融資金利子補給基金</t>
  </si>
  <si>
    <t>森林環境譲与税基金</t>
  </si>
  <si>
    <t>大規模災害復興基金</t>
    <rPh sb="0" eb="3">
      <t>ダイキボ</t>
    </rPh>
    <rPh sb="3" eb="5">
      <t>サイガイ</t>
    </rPh>
    <rPh sb="5" eb="7">
      <t>フッコウ</t>
    </rPh>
    <rPh sb="7" eb="9">
      <t>キキン</t>
    </rPh>
    <phoneticPr fontId="11"/>
  </si>
  <si>
    <t>日高火防祭はやし屋台修繕基金</t>
  </si>
  <si>
    <t>土地開発基金</t>
    <rPh sb="0" eb="2">
      <t>トチ</t>
    </rPh>
    <rPh sb="2" eb="4">
      <t>カイハツ</t>
    </rPh>
    <rPh sb="4" eb="6">
      <t>キキン</t>
    </rPh>
    <phoneticPr fontId="11"/>
  </si>
  <si>
    <t>県収入証紙購入基金</t>
    <rPh sb="0" eb="1">
      <t>ケン</t>
    </rPh>
    <rPh sb="1" eb="3">
      <t>シュウニュウ</t>
    </rPh>
    <rPh sb="3" eb="5">
      <t>ショウシ</t>
    </rPh>
    <rPh sb="5" eb="7">
      <t>コウニュウ</t>
    </rPh>
    <rPh sb="7" eb="9">
      <t>キキン</t>
    </rPh>
    <phoneticPr fontId="11"/>
  </si>
  <si>
    <t>特別導入事業基金</t>
    <rPh sb="0" eb="2">
      <t>トクベツ</t>
    </rPh>
    <rPh sb="2" eb="4">
      <t>ドウニュウ</t>
    </rPh>
    <rPh sb="4" eb="6">
      <t>ジギョウ</t>
    </rPh>
    <rPh sb="6" eb="8">
      <t>キキン</t>
    </rPh>
    <phoneticPr fontId="11"/>
  </si>
  <si>
    <t>繁殖和牛貸付譲渡基金</t>
    <rPh sb="0" eb="2">
      <t>ハンショク</t>
    </rPh>
    <rPh sb="2" eb="4">
      <t>ワギュウ</t>
    </rPh>
    <rPh sb="4" eb="6">
      <t>カシツケ</t>
    </rPh>
    <rPh sb="6" eb="8">
      <t>ジョウト</t>
    </rPh>
    <rPh sb="8" eb="10">
      <t>キキン</t>
    </rPh>
    <phoneticPr fontId="11"/>
  </si>
  <si>
    <t>肥育素牛選抜導入貸付事業基金</t>
    <rPh sb="0" eb="2">
      <t>ヒイク</t>
    </rPh>
    <rPh sb="2" eb="3">
      <t>モト</t>
    </rPh>
    <rPh sb="3" eb="4">
      <t>ウシ</t>
    </rPh>
    <rPh sb="4" eb="6">
      <t>センバツ</t>
    </rPh>
    <rPh sb="6" eb="8">
      <t>ドウニュウ</t>
    </rPh>
    <rPh sb="8" eb="10">
      <t>カシツケ</t>
    </rPh>
    <rPh sb="10" eb="12">
      <t>ジギョウ</t>
    </rPh>
    <rPh sb="12" eb="14">
      <t>キキン</t>
    </rPh>
    <phoneticPr fontId="11"/>
  </si>
  <si>
    <t>農業者融資基金</t>
    <rPh sb="0" eb="3">
      <t>ノウギョウシャ</t>
    </rPh>
    <rPh sb="3" eb="5">
      <t>ユウシ</t>
    </rPh>
    <rPh sb="5" eb="7">
      <t>キキン</t>
    </rPh>
    <phoneticPr fontId="11"/>
  </si>
  <si>
    <t>福祉医療資金貸付基金</t>
    <rPh sb="0" eb="2">
      <t>フクシ</t>
    </rPh>
    <rPh sb="2" eb="4">
      <t>イリョウ</t>
    </rPh>
    <rPh sb="4" eb="6">
      <t>シキン</t>
    </rPh>
    <rPh sb="6" eb="8">
      <t>カシツケ</t>
    </rPh>
    <rPh sb="8" eb="10">
      <t>キキン</t>
    </rPh>
    <phoneticPr fontId="11"/>
  </si>
  <si>
    <t>奨学基金</t>
    <rPh sb="0" eb="2">
      <t>ショウガク</t>
    </rPh>
    <rPh sb="2" eb="4">
      <t>キキン</t>
    </rPh>
    <phoneticPr fontId="11"/>
  </si>
  <si>
    <t>岩手競馬経営改善推進資金貸付基金</t>
    <rPh sb="0" eb="2">
      <t>イワテ</t>
    </rPh>
    <rPh sb="2" eb="4">
      <t>ケイバ</t>
    </rPh>
    <rPh sb="4" eb="6">
      <t>ケイエイ</t>
    </rPh>
    <rPh sb="6" eb="8">
      <t>カイゼン</t>
    </rPh>
    <rPh sb="8" eb="10">
      <t>スイシン</t>
    </rPh>
    <rPh sb="10" eb="12">
      <t>シキン</t>
    </rPh>
    <rPh sb="12" eb="14">
      <t>カシツケ</t>
    </rPh>
    <rPh sb="14" eb="16">
      <t>キキン</t>
    </rPh>
    <phoneticPr fontId="11"/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</si>
  <si>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</si>
  <si>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</si>
  <si>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</si>
  <si>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</si>
  <si>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</si>
  <si>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</si>
  <si>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</si>
  <si>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地方公営事業</t>
    <rPh sb="0" eb="2">
      <t>チホウ</t>
    </rPh>
    <rPh sb="2" eb="4">
      <t>コウエイ</t>
    </rPh>
    <rPh sb="4" eb="6">
      <t>ジギョウ</t>
    </rPh>
    <phoneticPr fontId="11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</si>
  <si>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15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</si>
  <si>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1"/>
  </si>
  <si>
    <t>地方三公社</t>
    <rPh sb="0" eb="2">
      <t>チホウ</t>
    </rPh>
    <rPh sb="2" eb="5">
      <t>サンコウシャ</t>
    </rPh>
    <phoneticPr fontId="11"/>
  </si>
  <si>
    <t>第三セクター等</t>
    <rPh sb="0" eb="1">
      <t>ダイ</t>
    </rPh>
    <rPh sb="1" eb="2">
      <t>サン</t>
    </rPh>
    <rPh sb="6" eb="7">
      <t>ナド</t>
    </rPh>
    <phoneticPr fontId="11"/>
  </si>
  <si>
    <t>その他の貸付金</t>
    <rPh sb="2" eb="3">
      <t>タ</t>
    </rPh>
    <rPh sb="4" eb="7">
      <t>カシツケキン</t>
    </rPh>
    <phoneticPr fontId="11"/>
  </si>
  <si>
    <t>　医師養成奨学資金貸付金</t>
    <phoneticPr fontId="4"/>
  </si>
  <si>
    <t>長期延滞債権の明細</t>
  </si>
  <si>
    <t>年度：令和２年度</t>
    <phoneticPr fontId="4"/>
  </si>
  <si>
    <t>徴収不能引当金計上額</t>
  </si>
  <si>
    <t>【貸付金】</t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</si>
  <si>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16"/>
  </si>
  <si>
    <t>第三セクター等</t>
    <rPh sb="0" eb="1">
      <t>ダイ</t>
    </rPh>
    <rPh sb="1" eb="2">
      <t>サン</t>
    </rPh>
    <rPh sb="6" eb="7">
      <t>ナド</t>
    </rPh>
    <phoneticPr fontId="16"/>
  </si>
  <si>
    <t>小計</t>
  </si>
  <si>
    <t>【未収金】</t>
    <rPh sb="1" eb="4">
      <t>ミシュウキン</t>
    </rPh>
    <phoneticPr fontId="4"/>
  </si>
  <si>
    <t>市民税（個人）</t>
    <rPh sb="0" eb="3">
      <t>シミンゼイ</t>
    </rPh>
    <rPh sb="4" eb="6">
      <t>コジン</t>
    </rPh>
    <phoneticPr fontId="1"/>
  </si>
  <si>
    <t>市民税（法人）</t>
    <rPh sb="0" eb="3">
      <t>シミンゼイ</t>
    </rPh>
    <rPh sb="4" eb="6">
      <t>ホウジン</t>
    </rPh>
    <phoneticPr fontId="1"/>
  </si>
  <si>
    <t>固定資産税</t>
    <rPh sb="0" eb="2">
      <t>コテイ</t>
    </rPh>
    <rPh sb="2" eb="5">
      <t>シサンゼイ</t>
    </rPh>
    <phoneticPr fontId="1"/>
  </si>
  <si>
    <t>軽自動車税</t>
    <rPh sb="0" eb="4">
      <t>ケイジドウシャ</t>
    </rPh>
    <rPh sb="4" eb="5">
      <t>ゼイ</t>
    </rPh>
    <phoneticPr fontId="1"/>
  </si>
  <si>
    <t>入湯税</t>
    <rPh sb="0" eb="3">
      <t>ニュウトウゼイ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</si>
  <si>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</si>
  <si>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その他</t>
    <rPh sb="2" eb="3">
      <t>タ</t>
    </rPh>
    <phoneticPr fontId="11"/>
  </si>
  <si>
    <t>小計</t>
    <phoneticPr fontId="4"/>
  </si>
  <si>
    <t>未収金の明細</t>
  </si>
  <si>
    <t>【未収金】</t>
  </si>
  <si>
    <t>市税</t>
    <rPh sb="0" eb="1">
      <t>シ</t>
    </rPh>
    <rPh sb="1" eb="2">
      <t>ゼイ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</si>
  <si>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</si>
  <si>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</si>
  <si>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3"/>
  </si>
  <si>
    <t>その他</t>
    <rPh sb="2" eb="3">
      <t>タ</t>
    </rPh>
    <phoneticPr fontId="4"/>
  </si>
  <si>
    <t>地方債等（利率別）の明細</t>
  </si>
  <si>
    <t>地方債等残高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</si>
  <si>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</si>
  <si>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</si>
  <si>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</si>
  <si>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</si>
  <si>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</si>
  <si>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</si>
  <si>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</si>
  <si>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</si>
  <si>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</si>
  <si>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</si>
  <si>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</si>
  <si>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</si>
  <si>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</si>
  <si>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</si>
  <si>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10年超</t>
    <phoneticPr fontId="4"/>
  </si>
  <si>
    <t>特定の契約条項が付された地方債等の概要</t>
  </si>
  <si>
    <t>特定の契約条項が_x000D_
付された地方債等残高</t>
  </si>
  <si>
    <t>契約条項の概要</t>
  </si>
  <si>
    <t>該当なし</t>
    <rPh sb="0" eb="2">
      <t>ガイトウ</t>
    </rPh>
    <phoneticPr fontId="4"/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</si>
  <si>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</si>
  <si>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</si>
  <si>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</si>
  <si>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</si>
  <si>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</si>
  <si>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</si>
  <si>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徴収不能引当金（固定）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phoneticPr fontId="11"/>
  </si>
  <si>
    <t>徴収不能引当金（流動）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phoneticPr fontId="11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</si>
  <si>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1"/>
  </si>
  <si>
    <t>賞与引当金</t>
    <rPh sb="0" eb="2">
      <t>ショウヨ</t>
    </rPh>
    <rPh sb="2" eb="4">
      <t>ヒキアテ</t>
    </rPh>
    <rPh sb="4" eb="5">
      <t>キン</t>
    </rPh>
    <phoneticPr fontId="11"/>
  </si>
  <si>
    <t>財源の明細</t>
  </si>
  <si>
    <t>会計</t>
  </si>
  <si>
    <t>財源の内容</t>
  </si>
  <si>
    <t>金額</t>
  </si>
  <si>
    <t>一般会計</t>
  </si>
  <si>
    <t>税収等</t>
  </si>
  <si>
    <t>地方税</t>
    <rPh sb="0" eb="3">
      <t>チホウゼイ</t>
    </rPh>
    <phoneticPr fontId="17"/>
  </si>
  <si>
    <t>地方交付税</t>
    <rPh sb="0" eb="2">
      <t>チホウ</t>
    </rPh>
    <rPh sb="2" eb="5">
      <t>コウフゼイ</t>
    </rPh>
    <phoneticPr fontId="17"/>
  </si>
  <si>
    <t>地方譲与税</t>
    <rPh sb="0" eb="2">
      <t>チホウ</t>
    </rPh>
    <rPh sb="2" eb="4">
      <t>ジョウヨ</t>
    </rPh>
    <rPh sb="4" eb="5">
      <t>ゼイ</t>
    </rPh>
    <phoneticPr fontId="17"/>
  </si>
  <si>
    <t>税交付金</t>
    <phoneticPr fontId="17"/>
  </si>
  <si>
    <t>地方特例交付金</t>
    <rPh sb="0" eb="2">
      <t>チホウ</t>
    </rPh>
    <rPh sb="2" eb="4">
      <t>トクレイ</t>
    </rPh>
    <rPh sb="4" eb="7">
      <t>コウフキン</t>
    </rPh>
    <phoneticPr fontId="17"/>
  </si>
  <si>
    <t>その他</t>
    <rPh sb="2" eb="3">
      <t>タ</t>
    </rPh>
    <phoneticPr fontId="17"/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</si>
  <si>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</si>
  <si>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</si>
  <si>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17"/>
  </si>
  <si>
    <t>都道府県支出金</t>
    <rPh sb="0" eb="4">
      <t>トドウフケン</t>
    </rPh>
    <rPh sb="4" eb="7">
      <t>シシュツキン</t>
    </rPh>
    <phoneticPr fontId="17"/>
  </si>
  <si>
    <t>計</t>
  </si>
  <si>
    <t>経常的_x000D_
補助金</t>
  </si>
  <si>
    <t>資金の明細</t>
  </si>
  <si>
    <t>現金</t>
    <rPh sb="0" eb="2">
      <t>ゲンキン</t>
    </rPh>
    <phoneticPr fontId="3"/>
  </si>
  <si>
    <t>要求払預金</t>
    <rPh sb="0" eb="2">
      <t>ヨウキュウ</t>
    </rPh>
    <rPh sb="2" eb="3">
      <t>ハラ</t>
    </rPh>
    <rPh sb="3" eb="5">
      <t>ヨキン</t>
    </rPh>
    <phoneticPr fontId="3"/>
  </si>
  <si>
    <t>定期預金</t>
    <rPh sb="0" eb="2">
      <t>テイキ</t>
    </rPh>
    <rPh sb="2" eb="4">
      <t>ヨキン</t>
    </rPh>
    <phoneticPr fontId="3"/>
  </si>
  <si>
    <t>財源情報の明細</t>
  </si>
  <si>
    <t>内訳</t>
  </si>
  <si>
    <t>地方債等</t>
  </si>
  <si>
    <t>純行政コスト</t>
  </si>
  <si>
    <t>有形固定資産等の増加</t>
  </si>
  <si>
    <t>貸付金・基金等の増加</t>
  </si>
  <si>
    <t>地方債等（借入先別）の明細</t>
  </si>
  <si>
    <t>(単位：千円)</t>
    <rPh sb="4" eb="6">
      <t>センエン</t>
    </rPh>
    <phoneticPr fontId="4"/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</si>
  <si>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</si>
  <si>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</si>
  <si>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</si>
  <si>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</si>
  <si>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</si>
  <si>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</si>
  <si>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</si>
  <si>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</si>
  <si>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</si>
  <si>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</si>
  <si>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</si>
  <si>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</si>
  <si>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</si>
  <si>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</si>
  <si>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</si>
  <si>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</si>
  <si>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</si>
  <si>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</si>
  <si>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</si>
  <si>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</si>
  <si>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補助金等の明細</t>
  </si>
  <si>
    <t>名称</t>
  </si>
  <si>
    <t>相手先</t>
  </si>
  <si>
    <t>支出目的</t>
  </si>
  <si>
    <t>他団体への公共施設等整備補助金等_x000D_
(所有外資産分)</t>
  </si>
  <si>
    <t>県営土地改良事業負担金</t>
  </si>
  <si>
    <t>岩手県（農林水産部）</t>
  </si>
  <si>
    <t>農業生産基盤整備事業経費のため</t>
  </si>
  <si>
    <t>私立保育所等施設整備事業補助金</t>
  </si>
  <si>
    <t>保育園運営団体等</t>
    <rPh sb="0" eb="3">
      <t>ホイクエン</t>
    </rPh>
    <rPh sb="3" eb="5">
      <t>ウンエイ</t>
    </rPh>
    <rPh sb="5" eb="7">
      <t>ダンタイ</t>
    </rPh>
    <rPh sb="7" eb="8">
      <t>トウ</t>
    </rPh>
    <phoneticPr fontId="11"/>
  </si>
  <si>
    <t>子ども・子育て支援事業経費のため</t>
  </si>
  <si>
    <t>奥州金ケ崎行政事務組合負担金（ごみ及びし尿処理施設）</t>
  </si>
  <si>
    <t>清掃総務費のため</t>
  </si>
  <si>
    <t>特別養護老人ホーム建設事業補助</t>
  </si>
  <si>
    <t>受給対象社会福祉法人</t>
    <rPh sb="4" eb="10">
      <t>シャカイフクシホウジン</t>
    </rPh>
    <phoneticPr fontId="11"/>
  </si>
  <si>
    <t>老人福祉総務費のため</t>
  </si>
  <si>
    <t>その他の補助金等</t>
  </si>
  <si>
    <t>奥州金ケ崎行政事務組合負担金（消防）</t>
  </si>
  <si>
    <t>常備消防事業経費のため</t>
  </si>
  <si>
    <t>病院事業会計負担金</t>
  </si>
  <si>
    <t>医療局</t>
    <rPh sb="0" eb="2">
      <t>イリョウ</t>
    </rPh>
    <rPh sb="2" eb="3">
      <t>キョク</t>
    </rPh>
    <phoneticPr fontId="11"/>
  </si>
  <si>
    <t>事業会計負担金等のため</t>
  </si>
  <si>
    <t>後期高齢者医療療養給付費負担金</t>
  </si>
  <si>
    <t>岩手県後期高齢者医療広域連合</t>
  </si>
  <si>
    <t>後期高齢者医療保険事業経費のため</t>
  </si>
  <si>
    <t>中山間地域等直接支払交付金</t>
  </si>
  <si>
    <t>交付金申請者</t>
    <rPh sb="0" eb="3">
      <t>コウフキン</t>
    </rPh>
    <rPh sb="3" eb="6">
      <t>シンセイシャ</t>
    </rPh>
    <phoneticPr fontId="11"/>
  </si>
  <si>
    <t>中山間地域等直接支払事業経費のため</t>
  </si>
  <si>
    <t>多面的機能支払対策交付金</t>
  </si>
  <si>
    <t>活動組織</t>
    <rPh sb="0" eb="2">
      <t>カツドウ</t>
    </rPh>
    <rPh sb="2" eb="4">
      <t>ソシキ</t>
    </rPh>
    <phoneticPr fontId="11"/>
  </si>
  <si>
    <t>水道事業会計負担金</t>
    <rPh sb="6" eb="9">
      <t>フタンキン</t>
    </rPh>
    <phoneticPr fontId="11"/>
  </si>
  <si>
    <t>上下水道部</t>
    <rPh sb="0" eb="2">
      <t>ジョウゲ</t>
    </rPh>
    <rPh sb="2" eb="4">
      <t>スイドウ</t>
    </rPh>
    <rPh sb="4" eb="5">
      <t>ブ</t>
    </rPh>
    <phoneticPr fontId="11"/>
  </si>
  <si>
    <t>企業立地促進補助金</t>
  </si>
  <si>
    <t>受給対象企業</t>
    <rPh sb="0" eb="2">
      <t>ジュキュウ</t>
    </rPh>
    <rPh sb="2" eb="4">
      <t>タイショウ</t>
    </rPh>
    <rPh sb="4" eb="6">
      <t>キギョウ</t>
    </rPh>
    <phoneticPr fontId="11"/>
  </si>
  <si>
    <t>企業誘致事業経費のため</t>
  </si>
  <si>
    <t>地域運営交付金</t>
  </si>
  <si>
    <t>地区振興会</t>
    <rPh sb="0" eb="2">
      <t>チク</t>
    </rPh>
    <rPh sb="2" eb="4">
      <t>シンコウ</t>
    </rPh>
    <rPh sb="4" eb="5">
      <t>カイ</t>
    </rPh>
    <phoneticPr fontId="11"/>
  </si>
  <si>
    <t>地域づくり推進事業経費のため</t>
  </si>
  <si>
    <t>下水道事業会計負担金</t>
    <rPh sb="0" eb="1">
      <t>ゲ</t>
    </rPh>
    <rPh sb="7" eb="10">
      <t>フタンキン</t>
    </rPh>
    <phoneticPr fontId="11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</si>
  <si>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</si>
  <si>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</si>
  <si>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</si>
  <si>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</si>
  <si>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</si>
  <si>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</si>
  <si>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</si>
  <si>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</si>
  <si>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</si>
  <si>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</si>
  <si>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　奥州地方森林組合貸付金</t>
    <phoneticPr fontId="4"/>
  </si>
  <si>
    <t>　災害援護資金貸付金</t>
    <phoneticPr fontId="4"/>
  </si>
  <si>
    <t>　医療介護従事者修学資金貸付金</t>
    <phoneticPr fontId="4"/>
  </si>
  <si>
    <t>5年超
10年以内</t>
    <phoneticPr fontId="4"/>
  </si>
  <si>
    <t>分担金及び負担金</t>
    <phoneticPr fontId="17"/>
  </si>
  <si>
    <t>年度：令和２年度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</si>
</sst>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%"/>
    <numFmt numFmtId="177" formatCode="0.0000000000%"/>
    <numFmt numFmtId="178" formatCode="#,##0_ 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theme="0"/>
      <name val="游ゴシック"/>
      <family val="2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85">
    <xf numFmtId="0" fontId="0" fillId="0" borderId="0" xfId="0"/>
    <xf numFmtId="0" fontId="3" fillId="0" borderId="0" xfId="2" applyFont="1" applyBorder="1">
      <alignment vertical="center"/>
    </xf>
    <xf numFmtId="0" fontId="3" fillId="0" borderId="0" xfId="2" applyFont="1">
      <alignment vertical="center"/>
    </xf>
    <xf numFmtId="0" fontId="5" fillId="0" borderId="0" xfId="2" applyFont="1" applyBorder="1">
      <alignment vertical="center"/>
    </xf>
    <xf numFmtId="0" fontId="3" fillId="0" borderId="0" xfId="2" applyFont="1" applyFill="1">
      <alignment vertical="center"/>
    </xf>
    <xf numFmtId="0" fontId="6" fillId="0" borderId="0" xfId="2" applyFont="1" applyBorder="1" applyAlignment="1">
      <alignment horizontal="centerContinuous" vertical="center"/>
    </xf>
    <xf numFmtId="0" fontId="7" fillId="0" borderId="0" xfId="2" applyFont="1" applyBorder="1" applyAlignment="1">
      <alignment horizontal="centerContinuous" vertical="center"/>
    </xf>
    <xf numFmtId="0" fontId="8" fillId="2" borderId="0" xfId="2" applyFont="1" applyFill="1" applyBorder="1" applyAlignment="1">
      <alignment horizontal="centerContinuous" vertical="center"/>
    </xf>
    <xf numFmtId="0" fontId="10" fillId="2" borderId="0" xfId="2" applyFont="1" applyFill="1" applyBorder="1" applyAlignment="1">
      <alignment horizontal="centerContinuous" vertical="center"/>
    </xf>
    <xf numFmtId="0" fontId="3" fillId="2" borderId="0" xfId="2" applyFont="1" applyFill="1" applyBorder="1">
      <alignment vertical="center"/>
    </xf>
    <xf numFmtId="0" fontId="3" fillId="2" borderId="0" xfId="2" applyFont="1" applyFill="1">
      <alignment vertical="center"/>
    </xf>
    <xf numFmtId="0" fontId="8" fillId="0" borderId="0" xfId="2" applyFont="1" applyBorder="1" applyAlignment="1">
      <alignment horizontal="centerContinuous" vertical="center"/>
    </xf>
    <xf numFmtId="0" fontId="10" fillId="0" borderId="0" xfId="2" applyFont="1" applyBorder="1" applyAlignment="1">
      <alignment horizontal="centerContinuous" vertical="center"/>
    </xf>
    <xf numFmtId="3" fontId="12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3" fillId="3" borderId="1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right" vertical="center"/>
    </xf>
    <xf numFmtId="3" fontId="11" fillId="0" borderId="0" xfId="0" applyNumberFormat="1" applyFont="1"/>
    <xf numFmtId="3" fontId="14" fillId="0" borderId="0" xfId="0" applyNumberFormat="1" applyFont="1"/>
    <xf numFmtId="10" fontId="12" fillId="0" borderId="1" xfId="0" applyNumberFormat="1" applyFont="1" applyBorder="1" applyAlignment="1">
      <alignment horizontal="right" vertical="center"/>
    </xf>
    <xf numFmtId="176" fontId="12" fillId="0" borderId="0" xfId="0" applyNumberFormat="1" applyFont="1"/>
    <xf numFmtId="3" fontId="12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 vertical="center"/>
    </xf>
    <xf numFmtId="177" fontId="12" fillId="0" borderId="0" xfId="0" applyNumberFormat="1" applyFont="1"/>
    <xf numFmtId="3" fontId="12" fillId="0" borderId="3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right" vertical="center"/>
    </xf>
    <xf numFmtId="3" fontId="12" fillId="0" borderId="1" xfId="0" applyNumberFormat="1" applyFont="1" applyBorder="1"/>
    <xf numFmtId="10" fontId="12" fillId="0" borderId="0" xfId="1" applyNumberFormat="1" applyFont="1" applyAlignment="1"/>
    <xf numFmtId="3" fontId="13" fillId="3" borderId="5" xfId="0" applyNumberFormat="1" applyFont="1" applyFill="1" applyBorder="1" applyAlignment="1">
      <alignment horizontal="center" vertical="center"/>
    </xf>
    <xf numFmtId="10" fontId="12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0" fontId="3" fillId="0" borderId="1" xfId="1" applyNumberFormat="1" applyFont="1" applyBorder="1" applyAlignment="1">
      <alignment horizontal="right" vertical="center"/>
    </xf>
    <xf numFmtId="0" fontId="1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13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78" fontId="3" fillId="0" borderId="5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0" fontId="13" fillId="3" borderId="5" xfId="0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3" fontId="18" fillId="0" borderId="5" xfId="0" applyNumberFormat="1" applyFont="1" applyBorder="1" applyAlignment="1">
      <alignment vertical="center"/>
    </xf>
    <xf numFmtId="3" fontId="19" fillId="0" borderId="1" xfId="0" applyNumberFormat="1" applyFont="1" applyBorder="1" applyAlignment="1">
      <alignment horizontal="right" vertical="center"/>
    </xf>
    <xf numFmtId="3" fontId="18" fillId="0" borderId="5" xfId="0" applyNumberFormat="1" applyFont="1" applyBorder="1" applyAlignment="1">
      <alignment horizontal="center" vertical="center"/>
    </xf>
    <xf numFmtId="3" fontId="12" fillId="3" borderId="8" xfId="0" applyNumberFormat="1" applyFont="1" applyFill="1" applyBorder="1" applyAlignment="1">
      <alignment horizontal="center" vertical="center"/>
    </xf>
    <xf numFmtId="3" fontId="12" fillId="3" borderId="9" xfId="0" applyNumberFormat="1" applyFont="1" applyFill="1" applyBorder="1" applyAlignment="1">
      <alignment horizontal="center" vertical="center"/>
    </xf>
    <xf numFmtId="3" fontId="12" fillId="3" borderId="10" xfId="0" applyNumberFormat="1" applyFont="1" applyFill="1" applyBorder="1" applyAlignment="1">
      <alignment horizontal="center" vertical="center"/>
    </xf>
    <xf numFmtId="3" fontId="12" fillId="3" borderId="5" xfId="0" applyNumberFormat="1" applyFont="1" applyFill="1" applyBorder="1" applyAlignment="1">
      <alignment horizontal="center" vertical="center"/>
    </xf>
    <xf numFmtId="3" fontId="12" fillId="0" borderId="5" xfId="0" applyNumberFormat="1" applyFont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left" vertical="center"/>
    </xf>
    <xf numFmtId="3" fontId="12" fillId="0" borderId="0" xfId="0" applyNumberFormat="1" applyFont="1" applyAlignment="1">
      <alignment horizontal="left"/>
    </xf>
    <xf numFmtId="3" fontId="12" fillId="0" borderId="0" xfId="0" applyNumberFormat="1" applyFont="1" applyAlignment="1"/>
    <xf numFmtId="3" fontId="12" fillId="0" borderId="0" xfId="0" applyNumberFormat="1" applyFont="1" applyAlignment="1">
      <alignment horizontal="center"/>
    </xf>
    <xf numFmtId="3" fontId="12" fillId="0" borderId="11" xfId="0" applyNumberFormat="1" applyFont="1" applyBorder="1" applyAlignment="1">
      <alignment horizontal="left" vertical="center"/>
    </xf>
    <xf numFmtId="3" fontId="12" fillId="3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 wrapText="1"/>
    </xf>
    <xf numFmtId="3" fontId="12" fillId="3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2" fillId="0" borderId="1" xfId="0" applyNumberFormat="1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3" fontId="18" fillId="3" borderId="5" xfId="0" applyNumberFormat="1" applyFont="1" applyFill="1" applyBorder="1" applyAlignment="1">
      <alignment horizontal="center" vertical="center"/>
    </xf>
    <xf numFmtId="3" fontId="18" fillId="0" borderId="6" xfId="0" applyNumberFormat="1" applyFont="1" applyBorder="1" applyAlignment="1">
      <alignment vertical="center"/>
    </xf>
    <xf numFmtId="3" fontId="18" fillId="3" borderId="1" xfId="0" applyNumberFormat="1" applyFont="1" applyFill="1" applyBorder="1" applyAlignment="1">
      <alignment horizontal="center" vertical="center"/>
    </xf>
    <xf numFmtId="3" fontId="18" fillId="0" borderId="2" xfId="0" applyNumberFormat="1" applyFont="1" applyBorder="1" applyAlignment="1">
      <alignment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12305;H28_&#26399;&#26411;&#27531;&#39640;&#35519;&#26619;(20180313)_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固定資産"/>
      <sheetName val="投資出資金"/>
      <sheetName val="投資及び出資金old"/>
      <sheetName val="収入未済"/>
      <sheetName val="貸付金"/>
      <sheetName val="基金"/>
      <sheetName val="現金預金"/>
      <sheetName val="地方債"/>
      <sheetName val="未払金"/>
      <sheetName val="引当金"/>
      <sheetName val="仕訳帳(手入力)"/>
      <sheetName val="仕訳帳(自動)"/>
      <sheetName val="仕訳取込履歴"/>
      <sheetName val="BS残高"/>
      <sheetName val="増減の明細"/>
      <sheetName val="基金の明細"/>
      <sheetName val="貸付金の明細"/>
      <sheetName val="未収金及び長期延滞債権"/>
      <sheetName val="地方債（借入先別）"/>
      <sheetName val="地方債（利率別など）"/>
      <sheetName val="引当金明細表"/>
      <sheetName val="資金明細"/>
      <sheetName val="仕訳帳"/>
      <sheetName val="仕訳帳CSV"/>
      <sheetName val="取込シート"/>
      <sheetName val="使用勘定科目一覧"/>
      <sheetName val="イメージ"/>
      <sheetName val="考え方サマリ"/>
      <sheetName val="７非資金仕訳"/>
      <sheetName val="非資金仕訳一覧"/>
      <sheetName val="４資産負債内訳簿"/>
      <sheetName val="補足_サンプルの設定内容"/>
      <sheetName val="参考_勘定科目コード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  <pageSetUpPr fitToPage="1"/>
  </sheetPr>
  <dimension ref="A1:AI41"/>
  <sheetViews>
    <sheetView showGridLines="0" view="pageBreakPreview" topLeftCell="A7" zoomScale="85" zoomScaleNormal="55" zoomScaleSheetLayoutView="85" workbookViewId="0">
      <selection activeCell="A21" sqref="A21"/>
    </sheetView>
  </sheetViews>
  <sheetFormatPr defaultColWidth="3.125" defaultRowHeight="13.5" x14ac:dyDescent="0.4"/>
  <cols>
    <col min="1" max="16384" width="3.125" style="2"/>
  </cols>
  <sheetData>
    <row r="1" spans="1:35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5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5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5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5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5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5" ht="14.65" customHeight="1" x14ac:dyDescent="0.4">
      <c r="A7" s="1"/>
      <c r="B7" s="1"/>
      <c r="C7" s="1"/>
      <c r="D7" s="1"/>
      <c r="E7" s="1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5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5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I9" s="4"/>
    </row>
    <row r="10" spans="1:35" ht="42" x14ac:dyDescent="0.4">
      <c r="A10" s="5" t="s">
        <v>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1"/>
    </row>
    <row r="11" spans="1:35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5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5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5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5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5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s="10" customFormat="1" ht="25.5" x14ac:dyDescent="0.4">
      <c r="A19" s="7" t="s">
        <v>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9"/>
    </row>
    <row r="20" spans="1:30" ht="25.5" x14ac:dyDescent="0.4">
      <c r="A20" s="11" t="s">
        <v>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"/>
    </row>
    <row r="21" spans="1:30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0.9" customHeight="1" x14ac:dyDescent="0.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"/>
    </row>
    <row r="23" spans="1:30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</sheetData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P6"/>
  <sheetViews>
    <sheetView workbookViewId="0">
      <selection activeCell="B6" sqref="B6"/>
    </sheetView>
  </sheetViews>
  <sheetFormatPr defaultColWidth="8.875" defaultRowHeight="11.25" x14ac:dyDescent="0.15"/>
  <cols>
    <col min="1" max="1" width="22.875" style="13" customWidth="1"/>
    <col min="2" max="2" width="14" style="13" bestFit="1" customWidth="1"/>
    <col min="3" max="9" width="12.875" style="13" customWidth="1"/>
    <col min="10" max="16384" width="8.875" style="13"/>
  </cols>
  <sheetData>
    <row r="1" spans="1:16" ht="21" x14ac:dyDescent="0.2">
      <c r="A1" s="19" t="s">
        <v>243</v>
      </c>
    </row>
    <row r="2" spans="1:16" ht="13.5" x14ac:dyDescent="0.15">
      <c r="A2" s="14" t="s">
        <v>87</v>
      </c>
    </row>
    <row r="3" spans="1:16" ht="13.5" x14ac:dyDescent="0.15">
      <c r="A3" s="14" t="s">
        <v>221</v>
      </c>
    </row>
    <row r="4" spans="1:16" ht="13.5" x14ac:dyDescent="0.15">
      <c r="I4" s="15" t="s">
        <v>90</v>
      </c>
    </row>
    <row r="5" spans="1:16" ht="37.5" customHeight="1" x14ac:dyDescent="0.15">
      <c r="A5" s="32" t="s">
        <v>244</v>
      </c>
      <c r="B5" s="16" t="s">
        <v>245</v>
      </c>
      <c r="C5" s="17" t="s">
        <v>246</v>
      </c>
      <c r="D5" s="17" t="s">
        <v>247</v>
      </c>
      <c r="E5" s="17" t="s">
        <v>248</v>
      </c>
      <c r="F5" s="17" t="s">
        <v>249</v>
      </c>
      <c r="G5" s="17" t="s">
        <v>250</v>
      </c>
      <c r="H5" s="16" t="s">
        <v>251</v>
      </c>
      <c r="I5" s="17" t="s">
        <v>252</v>
      </c>
      <c r="J5" s="33">
        <v>7.4999999999999997E-3</v>
      </c>
      <c r="K5" s="33">
        <v>1.7500000000000002E-2</v>
      </c>
      <c r="L5" s="33">
        <v>2.2499999999999999E-2</v>
      </c>
      <c r="M5" s="33">
        <v>2.75E-2</v>
      </c>
      <c r="N5" s="33">
        <v>3.2500000000000001E-2</v>
      </c>
      <c r="O5" s="33">
        <v>3.7499999999999999E-2</v>
      </c>
      <c r="P5" s="33">
        <v>5.5E-2</v>
      </c>
    </row>
    <row r="6" spans="1:16" ht="18" customHeight="1" x14ac:dyDescent="0.15">
      <c r="A6" s="34">
        <v>64457073750</v>
      </c>
      <c r="B6" s="35">
        <f>A6-SUM(C6:H6)</f>
        <v>58506366750</v>
      </c>
      <c r="C6" s="35">
        <v>3479517000</v>
      </c>
      <c r="D6" s="35">
        <v>2136787000</v>
      </c>
      <c r="E6" s="35">
        <v>107006000</v>
      </c>
      <c r="F6" s="35">
        <v>89241000</v>
      </c>
      <c r="G6" s="35">
        <v>55880000</v>
      </c>
      <c r="H6" s="35">
        <v>82276000</v>
      </c>
      <c r="I6" s="36">
        <f>SUMPRODUCT(J5:P5,B6:H6)/A6</f>
        <v>8.691531441496753E-3</v>
      </c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H5"/>
  <sheetViews>
    <sheetView workbookViewId="0">
      <selection activeCell="F20" sqref="F20"/>
    </sheetView>
  </sheetViews>
  <sheetFormatPr defaultColWidth="8.875" defaultRowHeight="11.25" x14ac:dyDescent="0.15"/>
  <cols>
    <col min="1" max="1" width="22.875" style="37" customWidth="1"/>
    <col min="2" max="6" width="13.625" style="37" bestFit="1" customWidth="1"/>
    <col min="7" max="7" width="14.75" style="37" bestFit="1" customWidth="1"/>
    <col min="8" max="8" width="16.375" style="37" bestFit="1" customWidth="1"/>
    <col min="9" max="16384" width="8.875" style="37"/>
  </cols>
  <sheetData>
    <row r="1" spans="1:8" ht="21" x14ac:dyDescent="0.15">
      <c r="A1" s="74" t="s">
        <v>253</v>
      </c>
      <c r="B1" s="74"/>
      <c r="C1" s="74"/>
      <c r="D1" s="74"/>
      <c r="E1" s="74"/>
      <c r="F1" s="74"/>
      <c r="G1" s="74"/>
      <c r="H1" s="74"/>
    </row>
    <row r="2" spans="1:8" ht="13.5" x14ac:dyDescent="0.15">
      <c r="A2" s="38" t="s">
        <v>87</v>
      </c>
      <c r="B2" s="38"/>
      <c r="C2" s="38"/>
      <c r="D2" s="38"/>
      <c r="E2" s="38"/>
      <c r="F2" s="38"/>
      <c r="G2" s="38"/>
      <c r="H2" s="39" t="s">
        <v>88</v>
      </c>
    </row>
    <row r="3" spans="1:8" ht="13.5" x14ac:dyDescent="0.15">
      <c r="A3" s="38" t="s">
        <v>6</v>
      </c>
      <c r="B3" s="38"/>
      <c r="C3" s="38"/>
      <c r="D3" s="38"/>
      <c r="E3" s="38"/>
      <c r="F3" s="38"/>
      <c r="G3" s="38"/>
      <c r="H3" s="39" t="s">
        <v>7</v>
      </c>
    </row>
    <row r="4" spans="1:8" ht="22.5" customHeight="1" x14ac:dyDescent="0.15">
      <c r="A4" s="40" t="s">
        <v>244</v>
      </c>
      <c r="B4" s="41" t="s">
        <v>254</v>
      </c>
      <c r="C4" s="42" t="s">
        <v>255</v>
      </c>
      <c r="D4" s="42" t="s">
        <v>256</v>
      </c>
      <c r="E4" s="42" t="s">
        <v>257</v>
      </c>
      <c r="F4" s="42" t="s">
        <v>258</v>
      </c>
      <c r="G4" s="42" t="s">
        <v>376</v>
      </c>
      <c r="H4" s="42" t="s">
        <v>259</v>
      </c>
    </row>
    <row r="5" spans="1:8" ht="18" customHeight="1" x14ac:dyDescent="0.15">
      <c r="A5" s="43">
        <v>64457073750</v>
      </c>
      <c r="B5" s="44">
        <v>6926667806</v>
      </c>
      <c r="C5" s="44">
        <v>6794076000</v>
      </c>
      <c r="D5" s="44">
        <v>6853992000</v>
      </c>
      <c r="E5" s="44">
        <v>6508566000</v>
      </c>
      <c r="F5" s="44">
        <v>6104534000</v>
      </c>
      <c r="G5" s="44">
        <v>21377015000</v>
      </c>
      <c r="H5" s="44">
        <f>A5-SUM(B5:G5)</f>
        <v>9892222944</v>
      </c>
    </row>
  </sheetData>
  <mergeCells count="1">
    <mergeCell ref="A1:H1"/>
  </mergeCells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5"/>
  <sheetViews>
    <sheetView workbookViewId="0">
      <selection activeCell="B23" sqref="B23"/>
    </sheetView>
  </sheetViews>
  <sheetFormatPr defaultColWidth="8.875" defaultRowHeight="11.25" x14ac:dyDescent="0.15"/>
  <cols>
    <col min="1" max="1" width="22.875" style="37" customWidth="1"/>
    <col min="2" max="2" width="112.875" style="37" customWidth="1"/>
    <col min="3" max="16384" width="8.875" style="37"/>
  </cols>
  <sheetData>
    <row r="1" spans="1:2" ht="21" x14ac:dyDescent="0.15">
      <c r="A1" s="74" t="s">
        <v>260</v>
      </c>
      <c r="B1" s="74"/>
    </row>
    <row r="2" spans="1:2" ht="13.5" x14ac:dyDescent="0.15">
      <c r="A2" s="38" t="s">
        <v>87</v>
      </c>
      <c r="B2" s="39" t="s">
        <v>88</v>
      </c>
    </row>
    <row r="3" spans="1:2" ht="13.5" x14ac:dyDescent="0.15">
      <c r="A3" s="38" t="s">
        <v>6</v>
      </c>
      <c r="B3" s="39" t="s">
        <v>7</v>
      </c>
    </row>
    <row r="4" spans="1:2" ht="22.5" x14ac:dyDescent="0.15">
      <c r="A4" s="45" t="s">
        <v>261</v>
      </c>
      <c r="B4" s="41" t="s">
        <v>262</v>
      </c>
    </row>
    <row r="5" spans="1:2" ht="18" customHeight="1" x14ac:dyDescent="0.15">
      <c r="A5" s="46" t="s">
        <v>263</v>
      </c>
      <c r="B5" s="47"/>
    </row>
  </sheetData>
  <mergeCells count="1">
    <mergeCell ref="A1:B1"/>
  </mergeCells>
  <phoneticPr fontId="4"/>
  <pageMargins left="0.3888888888888889" right="0.3888888888888889" top="0.3888888888888889" bottom="0.3888888888888889" header="0.19444444444444445" footer="0.19444444444444445"/>
  <pageSetup paperSize="9" scale="94" orientation="landscape" r:id="rId1"/>
  <headerFooter>
    <oddHeader>&amp;R&amp;9&amp;D</oddHead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F11"/>
  <sheetViews>
    <sheetView workbookViewId="0">
      <selection activeCell="F11" sqref="F11"/>
    </sheetView>
  </sheetViews>
  <sheetFormatPr defaultColWidth="8.875" defaultRowHeight="11.25" x14ac:dyDescent="0.15"/>
  <cols>
    <col min="1" max="1" width="18.875" style="13" customWidth="1"/>
    <col min="2" max="6" width="20.875" style="13" customWidth="1"/>
    <col min="7" max="16384" width="8.875" style="13"/>
  </cols>
  <sheetData>
    <row r="1" spans="1:6" ht="21" x14ac:dyDescent="0.2">
      <c r="A1" s="19" t="s">
        <v>264</v>
      </c>
    </row>
    <row r="2" spans="1:6" ht="13.5" x14ac:dyDescent="0.15">
      <c r="A2" s="14" t="s">
        <v>87</v>
      </c>
    </row>
    <row r="3" spans="1:6" ht="13.5" x14ac:dyDescent="0.15">
      <c r="A3" s="14" t="s">
        <v>88</v>
      </c>
    </row>
    <row r="4" spans="1:6" ht="13.5" x14ac:dyDescent="0.15">
      <c r="F4" s="15" t="s">
        <v>90</v>
      </c>
    </row>
    <row r="5" spans="1:6" ht="22.5" customHeight="1" x14ac:dyDescent="0.15">
      <c r="A5" s="71" t="s">
        <v>8</v>
      </c>
      <c r="B5" s="71" t="s">
        <v>265</v>
      </c>
      <c r="C5" s="71" t="s">
        <v>266</v>
      </c>
      <c r="D5" s="71" t="s">
        <v>267</v>
      </c>
      <c r="E5" s="71"/>
      <c r="F5" s="71" t="s">
        <v>268</v>
      </c>
    </row>
    <row r="6" spans="1:6" ht="22.5" customHeight="1" x14ac:dyDescent="0.15">
      <c r="A6" s="71"/>
      <c r="B6" s="71"/>
      <c r="C6" s="71"/>
      <c r="D6" s="65" t="s">
        <v>269</v>
      </c>
      <c r="E6" s="65" t="s">
        <v>175</v>
      </c>
      <c r="F6" s="71"/>
    </row>
    <row r="7" spans="1:6" ht="18" customHeight="1" x14ac:dyDescent="0.15">
      <c r="A7" s="67" t="s">
        <v>270</v>
      </c>
      <c r="B7" s="18">
        <v>46458434</v>
      </c>
      <c r="C7" s="18">
        <v>39248000</v>
      </c>
      <c r="D7" s="18">
        <v>46458434</v>
      </c>
      <c r="E7" s="18">
        <v>0</v>
      </c>
      <c r="F7" s="18">
        <f>B7+C7-SUM(D7:E7)</f>
        <v>39248000</v>
      </c>
    </row>
    <row r="8" spans="1:6" ht="18" customHeight="1" x14ac:dyDescent="0.15">
      <c r="A8" s="67" t="s">
        <v>271</v>
      </c>
      <c r="B8" s="18">
        <v>2628005</v>
      </c>
      <c r="C8" s="18">
        <v>3445000</v>
      </c>
      <c r="D8" s="18">
        <v>2628005</v>
      </c>
      <c r="E8" s="18">
        <v>0</v>
      </c>
      <c r="F8" s="18">
        <f t="shared" ref="F8:F10" si="0">B8+C8-SUM(D8:E8)</f>
        <v>3445000</v>
      </c>
    </row>
    <row r="9" spans="1:6" ht="18" customHeight="1" x14ac:dyDescent="0.15">
      <c r="A9" s="67" t="s">
        <v>272</v>
      </c>
      <c r="B9" s="18">
        <v>5641282000</v>
      </c>
      <c r="C9" s="18">
        <v>0</v>
      </c>
      <c r="D9" s="18">
        <v>120345000</v>
      </c>
      <c r="E9" s="18">
        <v>0</v>
      </c>
      <c r="F9" s="18">
        <f t="shared" si="0"/>
        <v>5520937000</v>
      </c>
    </row>
    <row r="10" spans="1:6" ht="18" customHeight="1" x14ac:dyDescent="0.15">
      <c r="A10" s="67" t="s">
        <v>273</v>
      </c>
      <c r="B10" s="18">
        <v>510421488</v>
      </c>
      <c r="C10" s="18">
        <v>507592693</v>
      </c>
      <c r="D10" s="18">
        <v>510421488</v>
      </c>
      <c r="E10" s="18">
        <v>0</v>
      </c>
      <c r="F10" s="18">
        <f t="shared" si="0"/>
        <v>507592693</v>
      </c>
    </row>
    <row r="11" spans="1:6" ht="18" customHeight="1" x14ac:dyDescent="0.15">
      <c r="A11" s="66" t="s">
        <v>77</v>
      </c>
      <c r="B11" s="18">
        <f>SUM(B7:B10)</f>
        <v>6200789927</v>
      </c>
      <c r="C11" s="18">
        <f t="shared" ref="C11:F11" si="1">SUM(C7:C10)</f>
        <v>550285693</v>
      </c>
      <c r="D11" s="18">
        <f t="shared" si="1"/>
        <v>679852927</v>
      </c>
      <c r="E11" s="18">
        <f t="shared" si="1"/>
        <v>0</v>
      </c>
      <c r="F11" s="18">
        <f t="shared" si="1"/>
        <v>6071222693</v>
      </c>
    </row>
  </sheetData>
  <mergeCells count="5">
    <mergeCell ref="A5:A6"/>
    <mergeCell ref="B5:B6"/>
    <mergeCell ref="C5:C6"/>
    <mergeCell ref="D5:E5"/>
    <mergeCell ref="F5:F6"/>
  </mergeCells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E24"/>
  <sheetViews>
    <sheetView view="pageBreakPreview" topLeftCell="A4" zoomScaleNormal="100" zoomScaleSheetLayoutView="100" workbookViewId="0">
      <selection activeCell="G20" sqref="G20"/>
    </sheetView>
  </sheetViews>
  <sheetFormatPr defaultColWidth="8.875" defaultRowHeight="11.25" x14ac:dyDescent="0.15"/>
  <cols>
    <col min="1" max="1" width="25.875" style="13" customWidth="1"/>
    <col min="2" max="2" width="41.5" style="61" bestFit="1" customWidth="1"/>
    <col min="3" max="3" width="23.875" style="61" bestFit="1" customWidth="1"/>
    <col min="4" max="4" width="8" style="62" bestFit="1" customWidth="1"/>
    <col min="5" max="5" width="28.75" style="61" bestFit="1" customWidth="1"/>
    <col min="6" max="16384" width="8.875" style="13"/>
  </cols>
  <sheetData>
    <row r="1" spans="1:5" ht="21" x14ac:dyDescent="0.2">
      <c r="A1" s="19" t="s">
        <v>324</v>
      </c>
    </row>
    <row r="2" spans="1:5" ht="13.5" x14ac:dyDescent="0.15">
      <c r="A2" s="14" t="s">
        <v>4</v>
      </c>
    </row>
    <row r="3" spans="1:5" ht="13.5" x14ac:dyDescent="0.15">
      <c r="A3" s="14" t="s">
        <v>5</v>
      </c>
    </row>
    <row r="4" spans="1:5" ht="13.5" x14ac:dyDescent="0.15">
      <c r="E4" s="15" t="s">
        <v>303</v>
      </c>
    </row>
    <row r="5" spans="1:5" s="63" customFormat="1" ht="22.5" customHeight="1" x14ac:dyDescent="0.15">
      <c r="A5" s="65" t="s">
        <v>8</v>
      </c>
      <c r="B5" s="65" t="s">
        <v>325</v>
      </c>
      <c r="C5" s="65" t="s">
        <v>326</v>
      </c>
      <c r="D5" s="65" t="s">
        <v>277</v>
      </c>
      <c r="E5" s="65" t="s">
        <v>327</v>
      </c>
    </row>
    <row r="6" spans="1:5" ht="18" customHeight="1" x14ac:dyDescent="0.15">
      <c r="A6" s="75" t="s">
        <v>328</v>
      </c>
      <c r="B6" s="67" t="s">
        <v>329</v>
      </c>
      <c r="C6" s="67" t="s">
        <v>330</v>
      </c>
      <c r="D6" s="68">
        <v>535369</v>
      </c>
      <c r="E6" s="67" t="s">
        <v>331</v>
      </c>
    </row>
    <row r="7" spans="1:5" ht="18" customHeight="1" x14ac:dyDescent="0.15">
      <c r="A7" s="75"/>
      <c r="B7" s="67" t="s">
        <v>332</v>
      </c>
      <c r="C7" s="67" t="s">
        <v>333</v>
      </c>
      <c r="D7" s="68">
        <v>222796</v>
      </c>
      <c r="E7" s="67" t="s">
        <v>334</v>
      </c>
    </row>
    <row r="8" spans="1:5" ht="18" customHeight="1" x14ac:dyDescent="0.15">
      <c r="A8" s="75"/>
      <c r="B8" s="67" t="s">
        <v>335</v>
      </c>
      <c r="C8" s="67" t="s">
        <v>131</v>
      </c>
      <c r="D8" s="68">
        <v>1753452</v>
      </c>
      <c r="E8" s="67" t="s">
        <v>336</v>
      </c>
    </row>
    <row r="9" spans="1:5" ht="18" customHeight="1" x14ac:dyDescent="0.15">
      <c r="A9" s="75"/>
      <c r="B9" s="67" t="s">
        <v>337</v>
      </c>
      <c r="C9" s="67" t="s">
        <v>338</v>
      </c>
      <c r="D9" s="68">
        <v>12369</v>
      </c>
      <c r="E9" s="67" t="s">
        <v>339</v>
      </c>
    </row>
    <row r="10" spans="1:5" ht="18" customHeight="1" x14ac:dyDescent="0.15">
      <c r="A10" s="75"/>
      <c r="B10" s="67" t="s">
        <v>175</v>
      </c>
      <c r="C10" s="64"/>
      <c r="D10" s="68">
        <v>354832</v>
      </c>
      <c r="E10" s="64"/>
    </row>
    <row r="11" spans="1:5" ht="18" customHeight="1" x14ac:dyDescent="0.15">
      <c r="A11" s="76"/>
      <c r="B11" s="67" t="s">
        <v>290</v>
      </c>
      <c r="C11" s="64"/>
      <c r="D11" s="68">
        <v>2878818</v>
      </c>
      <c r="E11" s="64"/>
    </row>
    <row r="12" spans="1:5" ht="18" customHeight="1" x14ac:dyDescent="0.15">
      <c r="A12" s="77" t="s">
        <v>340</v>
      </c>
      <c r="B12" s="67" t="s">
        <v>341</v>
      </c>
      <c r="C12" s="67" t="s">
        <v>131</v>
      </c>
      <c r="D12" s="68">
        <v>1587749</v>
      </c>
      <c r="E12" s="67" t="s">
        <v>342</v>
      </c>
    </row>
    <row r="13" spans="1:5" ht="18" customHeight="1" x14ac:dyDescent="0.15">
      <c r="A13" s="77"/>
      <c r="B13" s="67" t="s">
        <v>343</v>
      </c>
      <c r="C13" s="67" t="s">
        <v>344</v>
      </c>
      <c r="D13" s="68">
        <v>1406404</v>
      </c>
      <c r="E13" s="67" t="s">
        <v>345</v>
      </c>
    </row>
    <row r="14" spans="1:5" ht="18" customHeight="1" x14ac:dyDescent="0.15">
      <c r="A14" s="77"/>
      <c r="B14" s="67" t="s">
        <v>346</v>
      </c>
      <c r="C14" s="67" t="s">
        <v>347</v>
      </c>
      <c r="D14" s="68">
        <v>1286053</v>
      </c>
      <c r="E14" s="67" t="s">
        <v>348</v>
      </c>
    </row>
    <row r="15" spans="1:5" ht="18" customHeight="1" x14ac:dyDescent="0.15">
      <c r="A15" s="77"/>
      <c r="B15" s="67" t="s">
        <v>349</v>
      </c>
      <c r="C15" s="67" t="s">
        <v>350</v>
      </c>
      <c r="D15" s="68">
        <v>961472</v>
      </c>
      <c r="E15" s="67" t="s">
        <v>351</v>
      </c>
    </row>
    <row r="16" spans="1:5" ht="18" customHeight="1" x14ac:dyDescent="0.15">
      <c r="A16" s="77"/>
      <c r="B16" s="67" t="s">
        <v>352</v>
      </c>
      <c r="C16" s="67" t="s">
        <v>353</v>
      </c>
      <c r="D16" s="68">
        <v>847748</v>
      </c>
      <c r="E16" s="67" t="s">
        <v>331</v>
      </c>
    </row>
    <row r="17" spans="1:5" ht="18" customHeight="1" x14ac:dyDescent="0.15">
      <c r="A17" s="77"/>
      <c r="B17" s="67" t="s">
        <v>335</v>
      </c>
      <c r="C17" s="67" t="s">
        <v>131</v>
      </c>
      <c r="D17" s="68">
        <v>576048</v>
      </c>
      <c r="E17" s="67" t="s">
        <v>336</v>
      </c>
    </row>
    <row r="18" spans="1:5" ht="18" customHeight="1" x14ac:dyDescent="0.15">
      <c r="A18" s="77"/>
      <c r="B18" s="67" t="s">
        <v>354</v>
      </c>
      <c r="C18" s="67" t="s">
        <v>355</v>
      </c>
      <c r="D18" s="68">
        <v>669368</v>
      </c>
      <c r="E18" s="67" t="s">
        <v>345</v>
      </c>
    </row>
    <row r="19" spans="1:5" ht="18" customHeight="1" x14ac:dyDescent="0.15">
      <c r="A19" s="77"/>
      <c r="B19" s="67" t="s">
        <v>356</v>
      </c>
      <c r="C19" s="67" t="s">
        <v>357</v>
      </c>
      <c r="D19" s="68">
        <v>111145</v>
      </c>
      <c r="E19" s="67" t="s">
        <v>358</v>
      </c>
    </row>
    <row r="20" spans="1:5" ht="18" customHeight="1" x14ac:dyDescent="0.15">
      <c r="A20" s="77"/>
      <c r="B20" s="67" t="s">
        <v>359</v>
      </c>
      <c r="C20" s="67" t="s">
        <v>360</v>
      </c>
      <c r="D20" s="68">
        <v>148796</v>
      </c>
      <c r="E20" s="67" t="s">
        <v>361</v>
      </c>
    </row>
    <row r="21" spans="1:5" ht="18" customHeight="1" x14ac:dyDescent="0.15">
      <c r="A21" s="77"/>
      <c r="B21" s="67" t="s">
        <v>362</v>
      </c>
      <c r="C21" s="67" t="s">
        <v>355</v>
      </c>
      <c r="D21" s="68">
        <v>1643387</v>
      </c>
      <c r="E21" s="67" t="s">
        <v>345</v>
      </c>
    </row>
    <row r="22" spans="1:5" ht="18" customHeight="1" x14ac:dyDescent="0.15">
      <c r="A22" s="77"/>
      <c r="B22" s="67" t="s">
        <v>175</v>
      </c>
      <c r="C22" s="64"/>
      <c r="D22" s="68">
        <v>16330735</v>
      </c>
      <c r="E22" s="64"/>
    </row>
    <row r="23" spans="1:5" ht="18" customHeight="1" x14ac:dyDescent="0.15">
      <c r="A23" s="76"/>
      <c r="B23" s="67" t="s">
        <v>290</v>
      </c>
      <c r="C23" s="64"/>
      <c r="D23" s="68">
        <v>25568905</v>
      </c>
      <c r="E23" s="64"/>
    </row>
    <row r="24" spans="1:5" ht="18" customHeight="1" x14ac:dyDescent="0.15">
      <c r="A24" s="66" t="s">
        <v>77</v>
      </c>
      <c r="B24" s="64"/>
      <c r="C24" s="64"/>
      <c r="D24" s="68">
        <v>28447723</v>
      </c>
      <c r="E24" s="64"/>
    </row>
  </sheetData>
  <mergeCells count="2">
    <mergeCell ref="A6:A11"/>
    <mergeCell ref="A12:A23"/>
  </mergeCells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E2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6" sqref="E6"/>
    </sheetView>
  </sheetViews>
  <sheetFormatPr defaultColWidth="8.875" defaultRowHeight="11.25" x14ac:dyDescent="0.15"/>
  <cols>
    <col min="1" max="1" width="28.875" style="13" customWidth="1"/>
    <col min="2" max="3" width="24.875" style="13" customWidth="1"/>
    <col min="4" max="4" width="28.875" style="13" customWidth="1"/>
    <col min="5" max="5" width="24.875" style="13" customWidth="1"/>
    <col min="6" max="16384" width="8.875" style="13"/>
  </cols>
  <sheetData>
    <row r="1" spans="1:5" ht="21" x14ac:dyDescent="0.2">
      <c r="A1" s="19" t="s">
        <v>274</v>
      </c>
    </row>
    <row r="2" spans="1:5" ht="13.5" x14ac:dyDescent="0.15">
      <c r="A2" s="14" t="s">
        <v>87</v>
      </c>
    </row>
    <row r="3" spans="1:5" ht="13.5" x14ac:dyDescent="0.15">
      <c r="A3" s="14" t="s">
        <v>88</v>
      </c>
    </row>
    <row r="4" spans="1:5" ht="13.5" x14ac:dyDescent="0.15">
      <c r="E4" s="15" t="s">
        <v>90</v>
      </c>
    </row>
    <row r="5" spans="1:5" ht="22.5" customHeight="1" x14ac:dyDescent="0.15">
      <c r="A5" s="65" t="s">
        <v>275</v>
      </c>
      <c r="B5" s="65" t="s">
        <v>8</v>
      </c>
      <c r="C5" s="71" t="s">
        <v>276</v>
      </c>
      <c r="D5" s="71"/>
      <c r="E5" s="65" t="s">
        <v>277</v>
      </c>
    </row>
    <row r="6" spans="1:5" ht="18" customHeight="1" x14ac:dyDescent="0.15">
      <c r="A6" s="76" t="s">
        <v>278</v>
      </c>
      <c r="B6" s="76" t="s">
        <v>279</v>
      </c>
      <c r="C6" s="77" t="s">
        <v>280</v>
      </c>
      <c r="D6" s="78"/>
      <c r="E6" s="18">
        <v>13398980000</v>
      </c>
    </row>
    <row r="7" spans="1:5" ht="18" customHeight="1" x14ac:dyDescent="0.15">
      <c r="A7" s="76"/>
      <c r="B7" s="76"/>
      <c r="C7" s="77" t="s">
        <v>281</v>
      </c>
      <c r="D7" s="78"/>
      <c r="E7" s="18">
        <v>19819453000</v>
      </c>
    </row>
    <row r="8" spans="1:5" ht="18" customHeight="1" x14ac:dyDescent="0.15">
      <c r="A8" s="76"/>
      <c r="B8" s="76"/>
      <c r="C8" s="77" t="s">
        <v>282</v>
      </c>
      <c r="D8" s="78"/>
      <c r="E8" s="18">
        <v>814095000</v>
      </c>
    </row>
    <row r="9" spans="1:5" ht="18" customHeight="1" x14ac:dyDescent="0.15">
      <c r="A9" s="76"/>
      <c r="B9" s="76"/>
      <c r="C9" s="77" t="s">
        <v>283</v>
      </c>
      <c r="D9" s="78"/>
      <c r="E9" s="18">
        <v>2914663000</v>
      </c>
    </row>
    <row r="10" spans="1:5" ht="18" customHeight="1" x14ac:dyDescent="0.15">
      <c r="A10" s="76"/>
      <c r="B10" s="76"/>
      <c r="C10" s="77" t="s">
        <v>284</v>
      </c>
      <c r="D10" s="78"/>
      <c r="E10" s="18">
        <v>109229000</v>
      </c>
    </row>
    <row r="11" spans="1:5" ht="18" customHeight="1" x14ac:dyDescent="0.15">
      <c r="A11" s="76"/>
      <c r="B11" s="76"/>
      <c r="C11" s="77" t="s">
        <v>377</v>
      </c>
      <c r="D11" s="78"/>
      <c r="E11" s="18">
        <v>228005000</v>
      </c>
    </row>
    <row r="12" spans="1:5" ht="18" customHeight="1" x14ac:dyDescent="0.15">
      <c r="A12" s="76"/>
      <c r="B12" s="76"/>
      <c r="C12" s="77" t="s">
        <v>285</v>
      </c>
      <c r="D12" s="78"/>
      <c r="E12" s="18">
        <f>E13-SUM(E6:E11)</f>
        <v>1483540319</v>
      </c>
    </row>
    <row r="13" spans="1:5" ht="18" customHeight="1" x14ac:dyDescent="0.15">
      <c r="A13" s="76"/>
      <c r="B13" s="76"/>
      <c r="C13" s="76" t="s">
        <v>226</v>
      </c>
      <c r="D13" s="78"/>
      <c r="E13" s="18">
        <v>38767965319</v>
      </c>
    </row>
    <row r="14" spans="1:5" ht="18" customHeight="1" x14ac:dyDescent="0.15">
      <c r="A14" s="76"/>
      <c r="B14" s="76" t="s">
        <v>286</v>
      </c>
      <c r="C14" s="79" t="s">
        <v>287</v>
      </c>
      <c r="D14" s="67" t="s">
        <v>288</v>
      </c>
      <c r="E14" s="18">
        <v>636381000</v>
      </c>
    </row>
    <row r="15" spans="1:5" ht="18" customHeight="1" x14ac:dyDescent="0.15">
      <c r="A15" s="76"/>
      <c r="B15" s="76"/>
      <c r="C15" s="76"/>
      <c r="D15" s="67" t="s">
        <v>289</v>
      </c>
      <c r="E15" s="18">
        <v>143893000</v>
      </c>
    </row>
    <row r="16" spans="1:5" ht="18" customHeight="1" x14ac:dyDescent="0.15">
      <c r="A16" s="76"/>
      <c r="B16" s="76"/>
      <c r="C16" s="76"/>
      <c r="D16" s="67"/>
      <c r="E16" s="18"/>
    </row>
    <row r="17" spans="1:5" ht="18" customHeight="1" x14ac:dyDescent="0.15">
      <c r="A17" s="76"/>
      <c r="B17" s="76"/>
      <c r="C17" s="76"/>
      <c r="D17" s="67"/>
      <c r="E17" s="18"/>
    </row>
    <row r="18" spans="1:5" ht="18" customHeight="1" x14ac:dyDescent="0.15">
      <c r="A18" s="76"/>
      <c r="B18" s="76"/>
      <c r="C18" s="76"/>
      <c r="D18" s="66" t="s">
        <v>290</v>
      </c>
      <c r="E18" s="18">
        <f>E14+E15</f>
        <v>780274000</v>
      </c>
    </row>
    <row r="19" spans="1:5" ht="18" customHeight="1" x14ac:dyDescent="0.15">
      <c r="A19" s="76"/>
      <c r="B19" s="76"/>
      <c r="C19" s="79" t="s">
        <v>291</v>
      </c>
      <c r="D19" s="67" t="s">
        <v>288</v>
      </c>
      <c r="E19" s="18">
        <v>19150930482</v>
      </c>
    </row>
    <row r="20" spans="1:5" ht="18" customHeight="1" x14ac:dyDescent="0.15">
      <c r="A20" s="76"/>
      <c r="B20" s="76"/>
      <c r="C20" s="76"/>
      <c r="D20" s="67" t="s">
        <v>289</v>
      </c>
      <c r="E20" s="18">
        <f>E23-E19</f>
        <v>6779245064</v>
      </c>
    </row>
    <row r="21" spans="1:5" ht="18" customHeight="1" x14ac:dyDescent="0.15">
      <c r="A21" s="76"/>
      <c r="B21" s="76"/>
      <c r="C21" s="76"/>
      <c r="D21" s="67"/>
      <c r="E21" s="18"/>
    </row>
    <row r="22" spans="1:5" ht="18" customHeight="1" x14ac:dyDescent="0.15">
      <c r="A22" s="76"/>
      <c r="B22" s="76"/>
      <c r="C22" s="76"/>
      <c r="D22" s="67"/>
      <c r="E22" s="18"/>
    </row>
    <row r="23" spans="1:5" ht="18" customHeight="1" x14ac:dyDescent="0.15">
      <c r="A23" s="76"/>
      <c r="B23" s="76"/>
      <c r="C23" s="76"/>
      <c r="D23" s="66" t="s">
        <v>290</v>
      </c>
      <c r="E23" s="18">
        <f>E24-E18</f>
        <v>25930175546</v>
      </c>
    </row>
    <row r="24" spans="1:5" ht="18" customHeight="1" x14ac:dyDescent="0.15">
      <c r="A24" s="78"/>
      <c r="B24" s="78"/>
      <c r="C24" s="76" t="s">
        <v>226</v>
      </c>
      <c r="D24" s="78"/>
      <c r="E24" s="18">
        <v>26710449546</v>
      </c>
    </row>
    <row r="25" spans="1:5" ht="18" customHeight="1" x14ac:dyDescent="0.15">
      <c r="A25" s="78"/>
      <c r="B25" s="76" t="s">
        <v>77</v>
      </c>
      <c r="C25" s="78"/>
      <c r="D25" s="78"/>
      <c r="E25" s="18">
        <f>E13+E24</f>
        <v>65478414865</v>
      </c>
    </row>
  </sheetData>
  <mergeCells count="16">
    <mergeCell ref="C13:D13"/>
    <mergeCell ref="B14:B24"/>
    <mergeCell ref="C14:C18"/>
    <mergeCell ref="C19:C23"/>
    <mergeCell ref="C24:D24"/>
    <mergeCell ref="B25:D25"/>
    <mergeCell ref="C5:D5"/>
    <mergeCell ref="A6:A25"/>
    <mergeCell ref="B6:B13"/>
    <mergeCell ref="C6:D6"/>
    <mergeCell ref="C7:D7"/>
    <mergeCell ref="C8:D8"/>
    <mergeCell ref="C9:D9"/>
    <mergeCell ref="C10:D10"/>
    <mergeCell ref="C11:D11"/>
    <mergeCell ref="C12:D12"/>
  </mergeCells>
  <phoneticPr fontId="4"/>
  <pageMargins left="0.3888888888888889" right="0.3888888888888889" top="0.3888888888888889" bottom="0.3888888888888889" header="0.19444444444444445" footer="0.19444444444444445"/>
  <pageSetup paperSize="9" scale="96" orientation="landscape" r:id="rId1"/>
  <headerFooter>
    <oddHeader>&amp;R&amp;9&amp;D</oddHeader>
    <oddFooter>&amp;C&amp;9&amp;P/&amp;N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B9"/>
  <sheetViews>
    <sheetView workbookViewId="0">
      <selection activeCell="B23" sqref="B23"/>
    </sheetView>
  </sheetViews>
  <sheetFormatPr defaultColWidth="8.875" defaultRowHeight="11.25" x14ac:dyDescent="0.15"/>
  <cols>
    <col min="1" max="1" width="38" style="13" customWidth="1"/>
    <col min="2" max="2" width="31.375" style="13" customWidth="1"/>
    <col min="3" max="16384" width="8.875" style="13"/>
  </cols>
  <sheetData>
    <row r="1" spans="1:2" ht="21" x14ac:dyDescent="0.2">
      <c r="A1" s="19" t="s">
        <v>292</v>
      </c>
    </row>
    <row r="2" spans="1:2" ht="13.5" x14ac:dyDescent="0.15">
      <c r="A2" s="14" t="s">
        <v>87</v>
      </c>
    </row>
    <row r="3" spans="1:2" ht="13.5" x14ac:dyDescent="0.15">
      <c r="A3" s="14" t="s">
        <v>378</v>
      </c>
    </row>
    <row r="4" spans="1:2" ht="13.5" x14ac:dyDescent="0.15">
      <c r="B4" s="15" t="s">
        <v>90</v>
      </c>
    </row>
    <row r="5" spans="1:2" ht="22.5" customHeight="1" x14ac:dyDescent="0.15">
      <c r="A5" s="65" t="s">
        <v>171</v>
      </c>
      <c r="B5" s="65" t="s">
        <v>268</v>
      </c>
    </row>
    <row r="6" spans="1:2" ht="18" customHeight="1" x14ac:dyDescent="0.15">
      <c r="A6" s="67" t="s">
        <v>293</v>
      </c>
      <c r="B6" s="18">
        <v>0</v>
      </c>
    </row>
    <row r="7" spans="1:2" ht="18" customHeight="1" x14ac:dyDescent="0.15">
      <c r="A7" s="67" t="s">
        <v>294</v>
      </c>
      <c r="B7" s="18">
        <v>1263213851</v>
      </c>
    </row>
    <row r="8" spans="1:2" ht="18" customHeight="1" x14ac:dyDescent="0.15">
      <c r="A8" s="67" t="s">
        <v>295</v>
      </c>
      <c r="B8" s="18">
        <v>0</v>
      </c>
    </row>
    <row r="9" spans="1:2" ht="18" customHeight="1" x14ac:dyDescent="0.15">
      <c r="A9" s="66" t="s">
        <v>77</v>
      </c>
      <c r="B9" s="18">
        <f>SUM(B6:B8)</f>
        <v>1263213851</v>
      </c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11"/>
  <sheetViews>
    <sheetView tabSelected="1" workbookViewId="0">
      <selection activeCell="B14" sqref="B14"/>
    </sheetView>
  </sheetViews>
  <sheetFormatPr defaultColWidth="8.875" defaultRowHeight="20.25" customHeight="1" x14ac:dyDescent="0.15"/>
  <cols>
    <col min="1" max="1" width="23.375" style="14" customWidth="1"/>
    <col min="2" max="6" width="20.875" style="14" customWidth="1"/>
    <col min="7" max="7" width="8.875" style="14"/>
    <col min="8" max="8" width="10.25" style="14" bestFit="1" customWidth="1"/>
    <col min="9" max="16384" width="8.875" style="14"/>
  </cols>
  <sheetData>
    <row r="1" spans="1:6" ht="20.25" customHeight="1" x14ac:dyDescent="0.15">
      <c r="A1" s="70" t="s">
        <v>296</v>
      </c>
      <c r="B1" s="80"/>
      <c r="C1" s="80"/>
      <c r="D1" s="80"/>
      <c r="E1" s="80"/>
      <c r="F1" s="80"/>
    </row>
    <row r="2" spans="1:6" ht="20.25" customHeight="1" x14ac:dyDescent="0.15">
      <c r="A2" s="69" t="s">
        <v>87</v>
      </c>
      <c r="B2" s="69"/>
      <c r="C2" s="69"/>
      <c r="D2" s="69"/>
      <c r="E2" s="69"/>
      <c r="F2" s="48" t="s">
        <v>88</v>
      </c>
    </row>
    <row r="3" spans="1:6" ht="20.25" customHeight="1" x14ac:dyDescent="0.15">
      <c r="A3" s="69" t="s">
        <v>6</v>
      </c>
      <c r="B3" s="69"/>
      <c r="C3" s="69"/>
      <c r="D3" s="69"/>
      <c r="E3" s="69"/>
      <c r="F3" s="48" t="s">
        <v>7</v>
      </c>
    </row>
    <row r="4" spans="1:6" ht="20.25" customHeight="1" x14ac:dyDescent="0.15">
      <c r="A4" s="81" t="s">
        <v>8</v>
      </c>
      <c r="B4" s="83" t="s">
        <v>277</v>
      </c>
      <c r="C4" s="83" t="s">
        <v>297</v>
      </c>
      <c r="D4" s="83"/>
      <c r="E4" s="83"/>
      <c r="F4" s="83"/>
    </row>
    <row r="5" spans="1:6" ht="20.25" customHeight="1" x14ac:dyDescent="0.15">
      <c r="A5" s="81"/>
      <c r="B5" s="83"/>
      <c r="C5" s="83" t="s">
        <v>286</v>
      </c>
      <c r="D5" s="83" t="s">
        <v>298</v>
      </c>
      <c r="E5" s="83" t="s">
        <v>279</v>
      </c>
      <c r="F5" s="83" t="s">
        <v>175</v>
      </c>
    </row>
    <row r="6" spans="1:6" ht="20.25" customHeight="1" thickBot="1" x14ac:dyDescent="0.2">
      <c r="A6" s="82"/>
      <c r="B6" s="84"/>
      <c r="C6" s="84"/>
      <c r="D6" s="84"/>
      <c r="E6" s="84"/>
      <c r="F6" s="84"/>
    </row>
    <row r="7" spans="1:6" ht="20.25" customHeight="1" thickTop="1" x14ac:dyDescent="0.15">
      <c r="A7" s="49" t="s">
        <v>299</v>
      </c>
      <c r="B7" s="50">
        <v>69345317268</v>
      </c>
      <c r="C7" s="50">
        <f>C11-SUM(C8:C10)</f>
        <v>25914478546</v>
      </c>
      <c r="D7" s="50">
        <f>D11-SUM(D8:D10)</f>
        <v>1783848000</v>
      </c>
      <c r="E7" s="50">
        <f>E11-SUM(E8:E10)</f>
        <v>37365024319</v>
      </c>
      <c r="F7" s="50">
        <f>B7-C7-D7-E7</f>
        <v>4281966403</v>
      </c>
    </row>
    <row r="8" spans="1:6" ht="20.25" customHeight="1" x14ac:dyDescent="0.15">
      <c r="A8" s="49" t="s">
        <v>300</v>
      </c>
      <c r="B8" s="50">
        <v>4540138327</v>
      </c>
      <c r="C8" s="50">
        <v>780274000</v>
      </c>
      <c r="D8" s="50">
        <v>2313657000</v>
      </c>
      <c r="E8" s="50">
        <v>947973000</v>
      </c>
      <c r="F8" s="50">
        <f>B8-C8-D8-E8</f>
        <v>498234327</v>
      </c>
    </row>
    <row r="9" spans="1:6" ht="20.25" customHeight="1" x14ac:dyDescent="0.15">
      <c r="A9" s="49" t="s">
        <v>301</v>
      </c>
      <c r="B9" s="50">
        <v>1431439215</v>
      </c>
      <c r="C9" s="50">
        <v>15697000</v>
      </c>
      <c r="D9" s="50">
        <v>105400000</v>
      </c>
      <c r="E9" s="50">
        <v>454968000</v>
      </c>
      <c r="F9" s="50">
        <f>B9-C9-D9-E9</f>
        <v>855374215</v>
      </c>
    </row>
    <row r="10" spans="1:6" ht="20.25" customHeight="1" x14ac:dyDescent="0.15">
      <c r="A10" s="49" t="s">
        <v>175</v>
      </c>
      <c r="B10" s="50">
        <v>9783464795</v>
      </c>
      <c r="C10" s="50">
        <v>0</v>
      </c>
      <c r="D10" s="50">
        <v>0</v>
      </c>
      <c r="E10" s="50">
        <v>0</v>
      </c>
      <c r="F10" s="50">
        <f>B10-C10-D10-E10</f>
        <v>9783464795</v>
      </c>
    </row>
    <row r="11" spans="1:6" ht="20.25" customHeight="1" x14ac:dyDescent="0.15">
      <c r="A11" s="51" t="s">
        <v>77</v>
      </c>
      <c r="B11" s="50">
        <f>SUM(B7:B10)</f>
        <v>85100359605</v>
      </c>
      <c r="C11" s="50">
        <v>26710449546</v>
      </c>
      <c r="D11" s="50">
        <v>4202905000</v>
      </c>
      <c r="E11" s="50">
        <v>38767965319</v>
      </c>
      <c r="F11" s="50">
        <f t="shared" ref="F11" si="0">SUM(F7:F10)</f>
        <v>15419039740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0.79998168889431442"/>
    <pageSetUpPr fitToPage="1"/>
  </sheetPr>
  <dimension ref="A1:H66"/>
  <sheetViews>
    <sheetView workbookViewId="0">
      <selection sqref="A1:H1"/>
    </sheetView>
  </sheetViews>
  <sheetFormatPr defaultColWidth="8.875" defaultRowHeight="11.25" x14ac:dyDescent="0.15"/>
  <cols>
    <col min="1" max="1" width="30.875" style="13" customWidth="1"/>
    <col min="2" max="8" width="15.875" style="13" customWidth="1"/>
    <col min="9" max="16384" width="8.875" style="13"/>
  </cols>
  <sheetData>
    <row r="1" spans="1:8" ht="21" x14ac:dyDescent="0.15">
      <c r="A1" s="70" t="s">
        <v>3</v>
      </c>
      <c r="B1" s="70"/>
      <c r="C1" s="70"/>
      <c r="D1" s="70"/>
      <c r="E1" s="70"/>
      <c r="F1" s="70"/>
      <c r="G1" s="70"/>
      <c r="H1" s="70"/>
    </row>
    <row r="2" spans="1:8" ht="13.5" x14ac:dyDescent="0.15">
      <c r="A2" s="14" t="s">
        <v>4</v>
      </c>
      <c r="B2" s="14"/>
      <c r="C2" s="14"/>
      <c r="D2" s="14"/>
      <c r="E2" s="14"/>
      <c r="F2" s="14"/>
      <c r="G2" s="14"/>
      <c r="H2" s="15" t="s">
        <v>5</v>
      </c>
    </row>
    <row r="3" spans="1:8" ht="13.5" x14ac:dyDescent="0.15">
      <c r="A3" s="14" t="s">
        <v>6</v>
      </c>
      <c r="B3" s="14"/>
      <c r="C3" s="14"/>
      <c r="D3" s="14"/>
      <c r="E3" s="14"/>
      <c r="F3" s="14"/>
      <c r="G3" s="14"/>
      <c r="H3" s="14"/>
    </row>
    <row r="4" spans="1:8" ht="13.5" x14ac:dyDescent="0.15">
      <c r="A4" s="14"/>
      <c r="B4" s="14"/>
      <c r="C4" s="14"/>
      <c r="D4" s="14"/>
      <c r="E4" s="14"/>
      <c r="F4" s="14"/>
      <c r="G4" s="14"/>
      <c r="H4" s="15" t="s">
        <v>7</v>
      </c>
    </row>
    <row r="5" spans="1:8" ht="33.75" x14ac:dyDescent="0.15">
      <c r="A5" s="16" t="s">
        <v>8</v>
      </c>
      <c r="B5" s="17" t="s">
        <v>9</v>
      </c>
      <c r="C5" s="17" t="s">
        <v>10</v>
      </c>
      <c r="D5" s="17" t="s">
        <v>11</v>
      </c>
      <c r="E5" s="17" t="s">
        <v>12</v>
      </c>
      <c r="F5" s="17" t="s">
        <v>13</v>
      </c>
      <c r="G5" s="17" t="s">
        <v>14</v>
      </c>
      <c r="H5" s="17" t="s">
        <v>15</v>
      </c>
    </row>
    <row r="6" spans="1:8" x14ac:dyDescent="0.15">
      <c r="A6" s="60" t="s">
        <v>16</v>
      </c>
      <c r="B6" s="18">
        <v>186075365867</v>
      </c>
      <c r="C6" s="18">
        <v>3882084315</v>
      </c>
      <c r="D6" s="18">
        <v>3036694812</v>
      </c>
      <c r="E6" s="18">
        <v>186920755370</v>
      </c>
      <c r="F6" s="18">
        <v>86323738511</v>
      </c>
      <c r="G6" s="18">
        <v>2856089646</v>
      </c>
      <c r="H6" s="18">
        <v>100597016859</v>
      </c>
    </row>
    <row r="7" spans="1:8" x14ac:dyDescent="0.15">
      <c r="A7" s="60" t="s">
        <v>17</v>
      </c>
      <c r="B7" s="18">
        <v>38475443682</v>
      </c>
      <c r="C7" s="18">
        <v>81124123</v>
      </c>
      <c r="D7" s="18">
        <v>296567715</v>
      </c>
      <c r="E7" s="18">
        <v>38260000090</v>
      </c>
      <c r="F7" s="18" t="s">
        <v>18</v>
      </c>
      <c r="G7" s="18" t="s">
        <v>18</v>
      </c>
      <c r="H7" s="18">
        <v>38260000090</v>
      </c>
    </row>
    <row r="8" spans="1:8" x14ac:dyDescent="0.15">
      <c r="A8" s="60" t="s">
        <v>19</v>
      </c>
      <c r="B8" s="18">
        <v>11378459700</v>
      </c>
      <c r="C8" s="18" t="s">
        <v>18</v>
      </c>
      <c r="D8" s="18" t="s">
        <v>18</v>
      </c>
      <c r="E8" s="18">
        <v>11378459700</v>
      </c>
      <c r="F8" s="18" t="s">
        <v>18</v>
      </c>
      <c r="G8" s="18" t="s">
        <v>18</v>
      </c>
      <c r="H8" s="18">
        <v>11378459700</v>
      </c>
    </row>
    <row r="9" spans="1:8" x14ac:dyDescent="0.15">
      <c r="A9" s="60" t="s">
        <v>20</v>
      </c>
      <c r="B9" s="18">
        <v>118790692536</v>
      </c>
      <c r="C9" s="18">
        <v>2415692954</v>
      </c>
      <c r="D9" s="18">
        <v>662504950</v>
      </c>
      <c r="E9" s="18">
        <v>120543880540</v>
      </c>
      <c r="F9" s="18">
        <v>75730221837</v>
      </c>
      <c r="G9" s="18">
        <v>2466669338</v>
      </c>
      <c r="H9" s="18">
        <v>44813658703</v>
      </c>
    </row>
    <row r="10" spans="1:8" x14ac:dyDescent="0.15">
      <c r="A10" s="60" t="s">
        <v>21</v>
      </c>
      <c r="B10" s="18" t="s">
        <v>18</v>
      </c>
      <c r="C10" s="18" t="s">
        <v>18</v>
      </c>
      <c r="D10" s="18" t="s">
        <v>18</v>
      </c>
      <c r="E10" s="18" t="s">
        <v>18</v>
      </c>
      <c r="F10" s="18" t="s">
        <v>18</v>
      </c>
      <c r="G10" s="18" t="s">
        <v>18</v>
      </c>
      <c r="H10" s="18" t="s">
        <v>18</v>
      </c>
    </row>
    <row r="11" spans="1:8" x14ac:dyDescent="0.15">
      <c r="A11" s="60" t="s">
        <v>22</v>
      </c>
      <c r="B11" s="18">
        <v>16428823994</v>
      </c>
      <c r="C11" s="18">
        <v>176378535</v>
      </c>
      <c r="D11" s="18">
        <v>1911000</v>
      </c>
      <c r="E11" s="18">
        <v>16603291529</v>
      </c>
      <c r="F11" s="18">
        <v>10593516674</v>
      </c>
      <c r="G11" s="18">
        <v>389420308</v>
      </c>
      <c r="H11" s="18">
        <v>6009774855</v>
      </c>
    </row>
    <row r="12" spans="1:8" x14ac:dyDescent="0.15">
      <c r="A12" s="60" t="s">
        <v>23</v>
      </c>
      <c r="B12" s="18" t="s">
        <v>18</v>
      </c>
      <c r="C12" s="18" t="s">
        <v>18</v>
      </c>
      <c r="D12" s="18" t="s">
        <v>18</v>
      </c>
      <c r="E12" s="18" t="s">
        <v>18</v>
      </c>
      <c r="F12" s="18" t="s">
        <v>18</v>
      </c>
      <c r="G12" s="18" t="s">
        <v>18</v>
      </c>
      <c r="H12" s="18" t="s">
        <v>18</v>
      </c>
    </row>
    <row r="13" spans="1:8" x14ac:dyDescent="0.15">
      <c r="A13" s="60" t="s">
        <v>24</v>
      </c>
      <c r="B13" s="18" t="s">
        <v>18</v>
      </c>
      <c r="C13" s="18" t="s">
        <v>18</v>
      </c>
      <c r="D13" s="18" t="s">
        <v>18</v>
      </c>
      <c r="E13" s="18" t="s">
        <v>18</v>
      </c>
      <c r="F13" s="18" t="s">
        <v>18</v>
      </c>
      <c r="G13" s="18" t="s">
        <v>18</v>
      </c>
      <c r="H13" s="18" t="s">
        <v>18</v>
      </c>
    </row>
    <row r="14" spans="1:8" x14ac:dyDescent="0.15">
      <c r="A14" s="60" t="s">
        <v>25</v>
      </c>
      <c r="B14" s="18" t="s">
        <v>18</v>
      </c>
      <c r="C14" s="18" t="s">
        <v>18</v>
      </c>
      <c r="D14" s="18" t="s">
        <v>18</v>
      </c>
      <c r="E14" s="18" t="s">
        <v>18</v>
      </c>
      <c r="F14" s="18" t="s">
        <v>18</v>
      </c>
      <c r="G14" s="18" t="s">
        <v>18</v>
      </c>
      <c r="H14" s="18" t="s">
        <v>18</v>
      </c>
    </row>
    <row r="15" spans="1:8" x14ac:dyDescent="0.15">
      <c r="A15" s="60" t="s">
        <v>26</v>
      </c>
      <c r="B15" s="18">
        <v>45013250</v>
      </c>
      <c r="C15" s="18" t="s">
        <v>18</v>
      </c>
      <c r="D15" s="18">
        <v>45013250</v>
      </c>
      <c r="E15" s="18" t="s">
        <v>18</v>
      </c>
      <c r="F15" s="18" t="s">
        <v>18</v>
      </c>
      <c r="G15" s="18" t="s">
        <v>18</v>
      </c>
      <c r="H15" s="18" t="s">
        <v>18</v>
      </c>
    </row>
    <row r="16" spans="1:8" x14ac:dyDescent="0.15">
      <c r="A16" s="60" t="s">
        <v>27</v>
      </c>
      <c r="B16" s="18">
        <v>956932705</v>
      </c>
      <c r="C16" s="18">
        <v>1208888703</v>
      </c>
      <c r="D16" s="18">
        <v>2030697897</v>
      </c>
      <c r="E16" s="18">
        <v>135123511</v>
      </c>
      <c r="F16" s="18" t="s">
        <v>18</v>
      </c>
      <c r="G16" s="18" t="s">
        <v>18</v>
      </c>
      <c r="H16" s="18">
        <v>135123511</v>
      </c>
    </row>
    <row r="17" spans="1:8" x14ac:dyDescent="0.15">
      <c r="A17" s="60" t="s">
        <v>28</v>
      </c>
      <c r="B17" s="18">
        <v>448068447092</v>
      </c>
      <c r="C17" s="18">
        <v>1375131261</v>
      </c>
      <c r="D17" s="18">
        <v>298332941</v>
      </c>
      <c r="E17" s="18">
        <v>449145245412</v>
      </c>
      <c r="F17" s="18">
        <v>238080155952</v>
      </c>
      <c r="G17" s="18">
        <v>8282151143</v>
      </c>
      <c r="H17" s="18">
        <v>211065089460</v>
      </c>
    </row>
    <row r="18" spans="1:8" x14ac:dyDescent="0.15">
      <c r="A18" s="60" t="s">
        <v>29</v>
      </c>
      <c r="B18" s="18" t="s">
        <v>18</v>
      </c>
      <c r="C18" s="18" t="s">
        <v>18</v>
      </c>
      <c r="D18" s="18" t="s">
        <v>18</v>
      </c>
      <c r="E18" s="18" t="s">
        <v>18</v>
      </c>
      <c r="F18" s="18" t="s">
        <v>18</v>
      </c>
      <c r="G18" s="18" t="s">
        <v>18</v>
      </c>
      <c r="H18" s="18" t="s">
        <v>18</v>
      </c>
    </row>
    <row r="19" spans="1:8" x14ac:dyDescent="0.15">
      <c r="A19" s="60" t="s">
        <v>30</v>
      </c>
      <c r="B19" s="18">
        <v>3070606137</v>
      </c>
      <c r="C19" s="18">
        <v>3012872</v>
      </c>
      <c r="D19" s="18" t="s">
        <v>18</v>
      </c>
      <c r="E19" s="18">
        <v>3073619009</v>
      </c>
      <c r="F19" s="18" t="s">
        <v>18</v>
      </c>
      <c r="G19" s="18" t="s">
        <v>18</v>
      </c>
      <c r="H19" s="18">
        <v>3073619009</v>
      </c>
    </row>
    <row r="20" spans="1:8" x14ac:dyDescent="0.15">
      <c r="A20" s="60" t="s">
        <v>31</v>
      </c>
      <c r="B20" s="18">
        <v>56</v>
      </c>
      <c r="C20" s="18" t="s">
        <v>18</v>
      </c>
      <c r="D20" s="18" t="s">
        <v>18</v>
      </c>
      <c r="E20" s="18">
        <v>56</v>
      </c>
      <c r="F20" s="18" t="s">
        <v>18</v>
      </c>
      <c r="G20" s="18" t="s">
        <v>18</v>
      </c>
      <c r="H20" s="18">
        <v>56</v>
      </c>
    </row>
    <row r="21" spans="1:8" x14ac:dyDescent="0.15">
      <c r="A21" s="60" t="s">
        <v>32</v>
      </c>
      <c r="B21" s="18" t="s">
        <v>18</v>
      </c>
      <c r="C21" s="18" t="s">
        <v>18</v>
      </c>
      <c r="D21" s="18" t="s">
        <v>18</v>
      </c>
      <c r="E21" s="18" t="s">
        <v>18</v>
      </c>
      <c r="F21" s="18" t="s">
        <v>18</v>
      </c>
      <c r="G21" s="18" t="s">
        <v>18</v>
      </c>
      <c r="H21" s="18" t="s">
        <v>18</v>
      </c>
    </row>
    <row r="22" spans="1:8" x14ac:dyDescent="0.15">
      <c r="A22" s="60" t="s">
        <v>33</v>
      </c>
      <c r="B22" s="18">
        <v>27894691</v>
      </c>
      <c r="C22" s="18" t="s">
        <v>18</v>
      </c>
      <c r="D22" s="18" t="s">
        <v>18</v>
      </c>
      <c r="E22" s="18">
        <v>27894691</v>
      </c>
      <c r="F22" s="18" t="s">
        <v>18</v>
      </c>
      <c r="G22" s="18" t="s">
        <v>18</v>
      </c>
      <c r="H22" s="18">
        <v>27894691</v>
      </c>
    </row>
    <row r="23" spans="1:8" x14ac:dyDescent="0.15">
      <c r="A23" s="60" t="s">
        <v>34</v>
      </c>
      <c r="B23" s="18" t="s">
        <v>18</v>
      </c>
      <c r="C23" s="18" t="s">
        <v>18</v>
      </c>
      <c r="D23" s="18" t="s">
        <v>18</v>
      </c>
      <c r="E23" s="18" t="s">
        <v>18</v>
      </c>
      <c r="F23" s="18" t="s">
        <v>18</v>
      </c>
      <c r="G23" s="18" t="s">
        <v>18</v>
      </c>
      <c r="H23" s="18" t="s">
        <v>18</v>
      </c>
    </row>
    <row r="24" spans="1:8" x14ac:dyDescent="0.15">
      <c r="A24" s="60" t="s">
        <v>35</v>
      </c>
      <c r="B24" s="18">
        <v>10126491224</v>
      </c>
      <c r="C24" s="18" t="s">
        <v>18</v>
      </c>
      <c r="D24" s="18" t="s">
        <v>18</v>
      </c>
      <c r="E24" s="18">
        <v>10126491224</v>
      </c>
      <c r="F24" s="18" t="s">
        <v>18</v>
      </c>
      <c r="G24" s="18" t="s">
        <v>18</v>
      </c>
      <c r="H24" s="18">
        <v>10126491224</v>
      </c>
    </row>
    <row r="25" spans="1:8" x14ac:dyDescent="0.15">
      <c r="A25" s="60" t="s">
        <v>36</v>
      </c>
      <c r="B25" s="18" t="s">
        <v>18</v>
      </c>
      <c r="C25" s="18" t="s">
        <v>18</v>
      </c>
      <c r="D25" s="18" t="s">
        <v>18</v>
      </c>
      <c r="E25" s="18" t="s">
        <v>18</v>
      </c>
      <c r="F25" s="18" t="s">
        <v>18</v>
      </c>
      <c r="G25" s="18" t="s">
        <v>18</v>
      </c>
      <c r="H25" s="18" t="s">
        <v>18</v>
      </c>
    </row>
    <row r="26" spans="1:8" x14ac:dyDescent="0.15">
      <c r="A26" s="60" t="s">
        <v>37</v>
      </c>
      <c r="B26" s="18" t="s">
        <v>18</v>
      </c>
      <c r="C26" s="18" t="s">
        <v>18</v>
      </c>
      <c r="D26" s="18" t="s">
        <v>18</v>
      </c>
      <c r="E26" s="18" t="s">
        <v>18</v>
      </c>
      <c r="F26" s="18" t="s">
        <v>18</v>
      </c>
      <c r="G26" s="18" t="s">
        <v>18</v>
      </c>
      <c r="H26" s="18" t="s">
        <v>18</v>
      </c>
    </row>
    <row r="27" spans="1:8" x14ac:dyDescent="0.15">
      <c r="A27" s="60" t="s">
        <v>38</v>
      </c>
      <c r="B27" s="18" t="s">
        <v>18</v>
      </c>
      <c r="C27" s="18" t="s">
        <v>18</v>
      </c>
      <c r="D27" s="18" t="s">
        <v>18</v>
      </c>
      <c r="E27" s="18" t="s">
        <v>18</v>
      </c>
      <c r="F27" s="18" t="s">
        <v>18</v>
      </c>
      <c r="G27" s="18" t="s">
        <v>18</v>
      </c>
      <c r="H27" s="18" t="s">
        <v>18</v>
      </c>
    </row>
    <row r="28" spans="1:8" x14ac:dyDescent="0.15">
      <c r="A28" s="60" t="s">
        <v>39</v>
      </c>
      <c r="B28" s="18" t="s">
        <v>18</v>
      </c>
      <c r="C28" s="18" t="s">
        <v>18</v>
      </c>
      <c r="D28" s="18" t="s">
        <v>18</v>
      </c>
      <c r="E28" s="18" t="s">
        <v>18</v>
      </c>
      <c r="F28" s="18" t="s">
        <v>18</v>
      </c>
      <c r="G28" s="18" t="s">
        <v>18</v>
      </c>
      <c r="H28" s="18" t="s">
        <v>18</v>
      </c>
    </row>
    <row r="29" spans="1:8" x14ac:dyDescent="0.15">
      <c r="A29" s="60" t="s">
        <v>40</v>
      </c>
      <c r="B29" s="18" t="s">
        <v>18</v>
      </c>
      <c r="C29" s="18" t="s">
        <v>18</v>
      </c>
      <c r="D29" s="18" t="s">
        <v>18</v>
      </c>
      <c r="E29" s="18" t="s">
        <v>18</v>
      </c>
      <c r="F29" s="18" t="s">
        <v>18</v>
      </c>
      <c r="G29" s="18" t="s">
        <v>18</v>
      </c>
      <c r="H29" s="18" t="s">
        <v>18</v>
      </c>
    </row>
    <row r="30" spans="1:8" x14ac:dyDescent="0.15">
      <c r="A30" s="60" t="s">
        <v>41</v>
      </c>
      <c r="B30" s="18" t="s">
        <v>18</v>
      </c>
      <c r="C30" s="18" t="s">
        <v>18</v>
      </c>
      <c r="D30" s="18" t="s">
        <v>18</v>
      </c>
      <c r="E30" s="18" t="s">
        <v>18</v>
      </c>
      <c r="F30" s="18" t="s">
        <v>18</v>
      </c>
      <c r="G30" s="18" t="s">
        <v>18</v>
      </c>
      <c r="H30" s="18" t="s">
        <v>18</v>
      </c>
    </row>
    <row r="31" spans="1:8" x14ac:dyDescent="0.15">
      <c r="A31" s="60" t="s">
        <v>42</v>
      </c>
      <c r="B31" s="18">
        <v>1752656973</v>
      </c>
      <c r="C31" s="18">
        <v>59597856</v>
      </c>
      <c r="D31" s="18" t="s">
        <v>18</v>
      </c>
      <c r="E31" s="18">
        <v>1812254829</v>
      </c>
      <c r="F31" s="18" t="s">
        <v>18</v>
      </c>
      <c r="G31" s="18" t="s">
        <v>18</v>
      </c>
      <c r="H31" s="18">
        <v>1812254829</v>
      </c>
    </row>
    <row r="32" spans="1:8" x14ac:dyDescent="0.15">
      <c r="A32" s="60" t="s">
        <v>43</v>
      </c>
      <c r="B32" s="18" t="s">
        <v>18</v>
      </c>
      <c r="C32" s="18" t="s">
        <v>18</v>
      </c>
      <c r="D32" s="18" t="s">
        <v>18</v>
      </c>
      <c r="E32" s="18" t="s">
        <v>18</v>
      </c>
      <c r="F32" s="18" t="s">
        <v>18</v>
      </c>
      <c r="G32" s="18" t="s">
        <v>18</v>
      </c>
      <c r="H32" s="18" t="s">
        <v>18</v>
      </c>
    </row>
    <row r="33" spans="1:8" x14ac:dyDescent="0.15">
      <c r="A33" s="60" t="s">
        <v>44</v>
      </c>
      <c r="B33" s="18" t="s">
        <v>18</v>
      </c>
      <c r="C33" s="18" t="s">
        <v>18</v>
      </c>
      <c r="D33" s="18" t="s">
        <v>18</v>
      </c>
      <c r="E33" s="18" t="s">
        <v>18</v>
      </c>
      <c r="F33" s="18" t="s">
        <v>18</v>
      </c>
      <c r="G33" s="18" t="s">
        <v>18</v>
      </c>
      <c r="H33" s="18" t="s">
        <v>18</v>
      </c>
    </row>
    <row r="34" spans="1:8" x14ac:dyDescent="0.15">
      <c r="A34" s="60" t="s">
        <v>45</v>
      </c>
      <c r="B34" s="18" t="s">
        <v>18</v>
      </c>
      <c r="C34" s="18" t="s">
        <v>18</v>
      </c>
      <c r="D34" s="18" t="s">
        <v>18</v>
      </c>
      <c r="E34" s="18" t="s">
        <v>18</v>
      </c>
      <c r="F34" s="18" t="s">
        <v>18</v>
      </c>
      <c r="G34" s="18" t="s">
        <v>18</v>
      </c>
      <c r="H34" s="18" t="s">
        <v>18</v>
      </c>
    </row>
    <row r="35" spans="1:8" x14ac:dyDescent="0.15">
      <c r="A35" s="60" t="s">
        <v>46</v>
      </c>
      <c r="B35" s="18" t="s">
        <v>18</v>
      </c>
      <c r="C35" s="18" t="s">
        <v>18</v>
      </c>
      <c r="D35" s="18" t="s">
        <v>18</v>
      </c>
      <c r="E35" s="18" t="s">
        <v>18</v>
      </c>
      <c r="F35" s="18" t="s">
        <v>18</v>
      </c>
      <c r="G35" s="18" t="s">
        <v>18</v>
      </c>
      <c r="H35" s="18" t="s">
        <v>18</v>
      </c>
    </row>
    <row r="36" spans="1:8" x14ac:dyDescent="0.15">
      <c r="A36" s="60" t="s">
        <v>47</v>
      </c>
      <c r="B36" s="18" t="s">
        <v>18</v>
      </c>
      <c r="C36" s="18" t="s">
        <v>18</v>
      </c>
      <c r="D36" s="18" t="s">
        <v>18</v>
      </c>
      <c r="E36" s="18" t="s">
        <v>18</v>
      </c>
      <c r="F36" s="18" t="s">
        <v>18</v>
      </c>
      <c r="G36" s="18" t="s">
        <v>18</v>
      </c>
      <c r="H36" s="18" t="s">
        <v>18</v>
      </c>
    </row>
    <row r="37" spans="1:8" x14ac:dyDescent="0.15">
      <c r="A37" s="60" t="s">
        <v>48</v>
      </c>
      <c r="B37" s="18" t="s">
        <v>18</v>
      </c>
      <c r="C37" s="18" t="s">
        <v>18</v>
      </c>
      <c r="D37" s="18" t="s">
        <v>18</v>
      </c>
      <c r="E37" s="18" t="s">
        <v>18</v>
      </c>
      <c r="F37" s="18" t="s">
        <v>18</v>
      </c>
      <c r="G37" s="18" t="s">
        <v>18</v>
      </c>
      <c r="H37" s="18" t="s">
        <v>18</v>
      </c>
    </row>
    <row r="38" spans="1:8" x14ac:dyDescent="0.15">
      <c r="A38" s="60" t="s">
        <v>49</v>
      </c>
      <c r="B38" s="18" t="s">
        <v>18</v>
      </c>
      <c r="C38" s="18" t="s">
        <v>18</v>
      </c>
      <c r="D38" s="18" t="s">
        <v>18</v>
      </c>
      <c r="E38" s="18" t="s">
        <v>18</v>
      </c>
      <c r="F38" s="18" t="s">
        <v>18</v>
      </c>
      <c r="G38" s="18" t="s">
        <v>18</v>
      </c>
      <c r="H38" s="18" t="s">
        <v>18</v>
      </c>
    </row>
    <row r="39" spans="1:8" x14ac:dyDescent="0.15">
      <c r="A39" s="60" t="s">
        <v>50</v>
      </c>
      <c r="B39" s="18" t="s">
        <v>18</v>
      </c>
      <c r="C39" s="18" t="s">
        <v>18</v>
      </c>
      <c r="D39" s="18" t="s">
        <v>18</v>
      </c>
      <c r="E39" s="18" t="s">
        <v>18</v>
      </c>
      <c r="F39" s="18" t="s">
        <v>18</v>
      </c>
      <c r="G39" s="18" t="s">
        <v>18</v>
      </c>
      <c r="H39" s="18" t="s">
        <v>18</v>
      </c>
    </row>
    <row r="40" spans="1:8" x14ac:dyDescent="0.15">
      <c r="A40" s="60" t="s">
        <v>51</v>
      </c>
      <c r="B40" s="18" t="s">
        <v>18</v>
      </c>
      <c r="C40" s="18" t="s">
        <v>18</v>
      </c>
      <c r="D40" s="18" t="s">
        <v>18</v>
      </c>
      <c r="E40" s="18" t="s">
        <v>18</v>
      </c>
      <c r="F40" s="18" t="s">
        <v>18</v>
      </c>
      <c r="G40" s="18" t="s">
        <v>18</v>
      </c>
      <c r="H40" s="18" t="s">
        <v>18</v>
      </c>
    </row>
    <row r="41" spans="1:8" x14ac:dyDescent="0.15">
      <c r="A41" s="60" t="s">
        <v>52</v>
      </c>
      <c r="B41" s="18" t="s">
        <v>18</v>
      </c>
      <c r="C41" s="18" t="s">
        <v>18</v>
      </c>
      <c r="D41" s="18" t="s">
        <v>18</v>
      </c>
      <c r="E41" s="18" t="s">
        <v>18</v>
      </c>
      <c r="F41" s="18" t="s">
        <v>18</v>
      </c>
      <c r="G41" s="18" t="s">
        <v>18</v>
      </c>
      <c r="H41" s="18" t="s">
        <v>18</v>
      </c>
    </row>
    <row r="42" spans="1:8" x14ac:dyDescent="0.15">
      <c r="A42" s="60" t="s">
        <v>53</v>
      </c>
      <c r="B42" s="18" t="s">
        <v>18</v>
      </c>
      <c r="C42" s="18" t="s">
        <v>18</v>
      </c>
      <c r="D42" s="18" t="s">
        <v>18</v>
      </c>
      <c r="E42" s="18" t="s">
        <v>18</v>
      </c>
      <c r="F42" s="18" t="s">
        <v>18</v>
      </c>
      <c r="G42" s="18" t="s">
        <v>18</v>
      </c>
      <c r="H42" s="18" t="s">
        <v>18</v>
      </c>
    </row>
    <row r="43" spans="1:8" x14ac:dyDescent="0.15">
      <c r="A43" s="60" t="s">
        <v>54</v>
      </c>
      <c r="B43" s="18" t="s">
        <v>18</v>
      </c>
      <c r="C43" s="18" t="s">
        <v>18</v>
      </c>
      <c r="D43" s="18" t="s">
        <v>18</v>
      </c>
      <c r="E43" s="18" t="s">
        <v>18</v>
      </c>
      <c r="F43" s="18" t="s">
        <v>18</v>
      </c>
      <c r="G43" s="18" t="s">
        <v>18</v>
      </c>
      <c r="H43" s="18" t="s">
        <v>18</v>
      </c>
    </row>
    <row r="44" spans="1:8" x14ac:dyDescent="0.15">
      <c r="A44" s="60" t="s">
        <v>55</v>
      </c>
      <c r="B44" s="18" t="s">
        <v>18</v>
      </c>
      <c r="C44" s="18" t="s">
        <v>18</v>
      </c>
      <c r="D44" s="18" t="s">
        <v>18</v>
      </c>
      <c r="E44" s="18" t="s">
        <v>18</v>
      </c>
      <c r="F44" s="18" t="s">
        <v>18</v>
      </c>
      <c r="G44" s="18" t="s">
        <v>18</v>
      </c>
      <c r="H44" s="18" t="s">
        <v>18</v>
      </c>
    </row>
    <row r="45" spans="1:8" x14ac:dyDescent="0.15">
      <c r="A45" s="60" t="s">
        <v>56</v>
      </c>
      <c r="B45" s="18">
        <v>678930800</v>
      </c>
      <c r="C45" s="18" t="s">
        <v>18</v>
      </c>
      <c r="D45" s="18" t="s">
        <v>18</v>
      </c>
      <c r="E45" s="18">
        <v>678930800</v>
      </c>
      <c r="F45" s="18">
        <v>601931109</v>
      </c>
      <c r="G45" s="18">
        <v>8333304</v>
      </c>
      <c r="H45" s="18">
        <v>76999691</v>
      </c>
    </row>
    <row r="46" spans="1:8" x14ac:dyDescent="0.15">
      <c r="A46" s="60" t="s">
        <v>57</v>
      </c>
      <c r="B46" s="18" t="s">
        <v>18</v>
      </c>
      <c r="C46" s="18" t="s">
        <v>18</v>
      </c>
      <c r="D46" s="18" t="s">
        <v>18</v>
      </c>
      <c r="E46" s="18" t="s">
        <v>18</v>
      </c>
      <c r="F46" s="18" t="s">
        <v>18</v>
      </c>
      <c r="G46" s="18" t="s">
        <v>18</v>
      </c>
      <c r="H46" s="18" t="s">
        <v>18</v>
      </c>
    </row>
    <row r="47" spans="1:8" x14ac:dyDescent="0.15">
      <c r="A47" s="60" t="s">
        <v>58</v>
      </c>
      <c r="B47" s="18" t="s">
        <v>18</v>
      </c>
      <c r="C47" s="18" t="s">
        <v>18</v>
      </c>
      <c r="D47" s="18" t="s">
        <v>18</v>
      </c>
      <c r="E47" s="18" t="s">
        <v>18</v>
      </c>
      <c r="F47" s="18" t="s">
        <v>18</v>
      </c>
      <c r="G47" s="18" t="s">
        <v>18</v>
      </c>
      <c r="H47" s="18" t="s">
        <v>18</v>
      </c>
    </row>
    <row r="48" spans="1:8" x14ac:dyDescent="0.15">
      <c r="A48" s="60" t="s">
        <v>59</v>
      </c>
      <c r="B48" s="18" t="s">
        <v>18</v>
      </c>
      <c r="C48" s="18" t="s">
        <v>18</v>
      </c>
      <c r="D48" s="18" t="s">
        <v>18</v>
      </c>
      <c r="E48" s="18" t="s">
        <v>18</v>
      </c>
      <c r="F48" s="18" t="s">
        <v>18</v>
      </c>
      <c r="G48" s="18" t="s">
        <v>18</v>
      </c>
      <c r="H48" s="18" t="s">
        <v>18</v>
      </c>
    </row>
    <row r="49" spans="1:8" x14ac:dyDescent="0.15">
      <c r="A49" s="60" t="s">
        <v>60</v>
      </c>
      <c r="B49" s="18" t="s">
        <v>18</v>
      </c>
      <c r="C49" s="18" t="s">
        <v>18</v>
      </c>
      <c r="D49" s="18" t="s">
        <v>18</v>
      </c>
      <c r="E49" s="18" t="s">
        <v>18</v>
      </c>
      <c r="F49" s="18" t="s">
        <v>18</v>
      </c>
      <c r="G49" s="18" t="s">
        <v>18</v>
      </c>
      <c r="H49" s="18" t="s">
        <v>18</v>
      </c>
    </row>
    <row r="50" spans="1:8" x14ac:dyDescent="0.15">
      <c r="A50" s="60" t="s">
        <v>61</v>
      </c>
      <c r="B50" s="18" t="s">
        <v>18</v>
      </c>
      <c r="C50" s="18" t="s">
        <v>18</v>
      </c>
      <c r="D50" s="18" t="s">
        <v>18</v>
      </c>
      <c r="E50" s="18" t="s">
        <v>18</v>
      </c>
      <c r="F50" s="18" t="s">
        <v>18</v>
      </c>
      <c r="G50" s="18" t="s">
        <v>18</v>
      </c>
      <c r="H50" s="18" t="s">
        <v>18</v>
      </c>
    </row>
    <row r="51" spans="1:8" x14ac:dyDescent="0.15">
      <c r="A51" s="60" t="s">
        <v>62</v>
      </c>
      <c r="B51" s="18" t="s">
        <v>18</v>
      </c>
      <c r="C51" s="18" t="s">
        <v>18</v>
      </c>
      <c r="D51" s="18" t="s">
        <v>18</v>
      </c>
      <c r="E51" s="18" t="s">
        <v>18</v>
      </c>
      <c r="F51" s="18" t="s">
        <v>18</v>
      </c>
      <c r="G51" s="18" t="s">
        <v>18</v>
      </c>
      <c r="H51" s="18" t="s">
        <v>18</v>
      </c>
    </row>
    <row r="52" spans="1:8" x14ac:dyDescent="0.15">
      <c r="A52" s="60" t="s">
        <v>63</v>
      </c>
      <c r="B52" s="18" t="s">
        <v>18</v>
      </c>
      <c r="C52" s="18" t="s">
        <v>18</v>
      </c>
      <c r="D52" s="18" t="s">
        <v>18</v>
      </c>
      <c r="E52" s="18" t="s">
        <v>18</v>
      </c>
      <c r="F52" s="18" t="s">
        <v>18</v>
      </c>
      <c r="G52" s="18" t="s">
        <v>18</v>
      </c>
      <c r="H52" s="18" t="s">
        <v>18</v>
      </c>
    </row>
    <row r="53" spans="1:8" x14ac:dyDescent="0.15">
      <c r="A53" s="60" t="s">
        <v>64</v>
      </c>
      <c r="B53" s="18" t="s">
        <v>18</v>
      </c>
      <c r="C53" s="18" t="s">
        <v>18</v>
      </c>
      <c r="D53" s="18" t="s">
        <v>18</v>
      </c>
      <c r="E53" s="18" t="s">
        <v>18</v>
      </c>
      <c r="F53" s="18" t="s">
        <v>18</v>
      </c>
      <c r="G53" s="18" t="s">
        <v>18</v>
      </c>
      <c r="H53" s="18" t="s">
        <v>18</v>
      </c>
    </row>
    <row r="54" spans="1:8" x14ac:dyDescent="0.15">
      <c r="A54" s="60" t="s">
        <v>65</v>
      </c>
      <c r="B54" s="18" t="s">
        <v>18</v>
      </c>
      <c r="C54" s="18" t="s">
        <v>18</v>
      </c>
      <c r="D54" s="18" t="s">
        <v>18</v>
      </c>
      <c r="E54" s="18" t="s">
        <v>18</v>
      </c>
      <c r="F54" s="18" t="s">
        <v>18</v>
      </c>
      <c r="G54" s="18" t="s">
        <v>18</v>
      </c>
      <c r="H54" s="18" t="s">
        <v>18</v>
      </c>
    </row>
    <row r="55" spans="1:8" x14ac:dyDescent="0.15">
      <c r="A55" s="60" t="s">
        <v>66</v>
      </c>
      <c r="B55" s="18" t="s">
        <v>18</v>
      </c>
      <c r="C55" s="18" t="s">
        <v>18</v>
      </c>
      <c r="D55" s="18" t="s">
        <v>18</v>
      </c>
      <c r="E55" s="18" t="s">
        <v>18</v>
      </c>
      <c r="F55" s="18" t="s">
        <v>18</v>
      </c>
      <c r="G55" s="18" t="s">
        <v>18</v>
      </c>
      <c r="H55" s="18" t="s">
        <v>18</v>
      </c>
    </row>
    <row r="56" spans="1:8" x14ac:dyDescent="0.15">
      <c r="A56" s="60" t="s">
        <v>67</v>
      </c>
      <c r="B56" s="18" t="s">
        <v>18</v>
      </c>
      <c r="C56" s="18" t="s">
        <v>18</v>
      </c>
      <c r="D56" s="18" t="s">
        <v>18</v>
      </c>
      <c r="E56" s="18" t="s">
        <v>18</v>
      </c>
      <c r="F56" s="18" t="s">
        <v>18</v>
      </c>
      <c r="G56" s="18" t="s">
        <v>18</v>
      </c>
      <c r="H56" s="18" t="s">
        <v>18</v>
      </c>
    </row>
    <row r="57" spans="1:8" x14ac:dyDescent="0.15">
      <c r="A57" s="60" t="s">
        <v>68</v>
      </c>
      <c r="B57" s="18" t="s">
        <v>18</v>
      </c>
      <c r="C57" s="18" t="s">
        <v>18</v>
      </c>
      <c r="D57" s="18" t="s">
        <v>18</v>
      </c>
      <c r="E57" s="18" t="s">
        <v>18</v>
      </c>
      <c r="F57" s="18" t="s">
        <v>18</v>
      </c>
      <c r="G57" s="18" t="s">
        <v>18</v>
      </c>
      <c r="H57" s="18" t="s">
        <v>18</v>
      </c>
    </row>
    <row r="58" spans="1:8" x14ac:dyDescent="0.15">
      <c r="A58" s="60" t="s">
        <v>69</v>
      </c>
      <c r="B58" s="18" t="s">
        <v>18</v>
      </c>
      <c r="C58" s="18" t="s">
        <v>18</v>
      </c>
      <c r="D58" s="18" t="s">
        <v>18</v>
      </c>
      <c r="E58" s="18" t="s">
        <v>18</v>
      </c>
      <c r="F58" s="18" t="s">
        <v>18</v>
      </c>
      <c r="G58" s="18" t="s">
        <v>18</v>
      </c>
      <c r="H58" s="18" t="s">
        <v>18</v>
      </c>
    </row>
    <row r="59" spans="1:8" x14ac:dyDescent="0.15">
      <c r="A59" s="60" t="s">
        <v>70</v>
      </c>
      <c r="B59" s="18">
        <v>432156174176</v>
      </c>
      <c r="C59" s="18">
        <v>863477962</v>
      </c>
      <c r="D59" s="18" t="s">
        <v>18</v>
      </c>
      <c r="E59" s="18">
        <v>433019652138</v>
      </c>
      <c r="F59" s="18">
        <v>237478224843</v>
      </c>
      <c r="G59" s="18">
        <v>8273817839</v>
      </c>
      <c r="H59" s="18">
        <v>195541427295</v>
      </c>
    </row>
    <row r="60" spans="1:8" x14ac:dyDescent="0.15">
      <c r="A60" s="60" t="s">
        <v>71</v>
      </c>
      <c r="B60" s="18" t="s">
        <v>18</v>
      </c>
      <c r="C60" s="18" t="s">
        <v>18</v>
      </c>
      <c r="D60" s="18" t="s">
        <v>18</v>
      </c>
      <c r="E60" s="18" t="s">
        <v>18</v>
      </c>
      <c r="F60" s="18" t="s">
        <v>18</v>
      </c>
      <c r="G60" s="18" t="s">
        <v>18</v>
      </c>
      <c r="H60" s="18" t="s">
        <v>18</v>
      </c>
    </row>
    <row r="61" spans="1:8" x14ac:dyDescent="0.15">
      <c r="A61" s="60" t="s">
        <v>72</v>
      </c>
      <c r="B61" s="18">
        <v>255693035</v>
      </c>
      <c r="C61" s="18">
        <v>449042571</v>
      </c>
      <c r="D61" s="18">
        <v>298332941</v>
      </c>
      <c r="E61" s="18">
        <v>406402665</v>
      </c>
      <c r="F61" s="18" t="s">
        <v>18</v>
      </c>
      <c r="G61" s="18" t="s">
        <v>18</v>
      </c>
      <c r="H61" s="18">
        <v>406402665</v>
      </c>
    </row>
    <row r="62" spans="1:8" x14ac:dyDescent="0.15">
      <c r="A62" s="60" t="s">
        <v>73</v>
      </c>
      <c r="B62" s="18">
        <v>10611139219</v>
      </c>
      <c r="C62" s="18">
        <v>177215270</v>
      </c>
      <c r="D62" s="18">
        <v>68337627</v>
      </c>
      <c r="E62" s="18">
        <v>10720016862</v>
      </c>
      <c r="F62" s="18">
        <v>9769957365</v>
      </c>
      <c r="G62" s="18">
        <v>236526696</v>
      </c>
      <c r="H62" s="18">
        <v>950059497</v>
      </c>
    </row>
    <row r="63" spans="1:8" x14ac:dyDescent="0.15">
      <c r="A63" s="60" t="s">
        <v>74</v>
      </c>
      <c r="B63" s="18" t="s">
        <v>18</v>
      </c>
      <c r="C63" s="18" t="s">
        <v>18</v>
      </c>
      <c r="D63" s="18" t="s">
        <v>18</v>
      </c>
      <c r="E63" s="18" t="s">
        <v>18</v>
      </c>
      <c r="F63" s="18" t="s">
        <v>18</v>
      </c>
      <c r="G63" s="18" t="s">
        <v>18</v>
      </c>
      <c r="H63" s="18" t="s">
        <v>18</v>
      </c>
    </row>
    <row r="64" spans="1:8" x14ac:dyDescent="0.15">
      <c r="A64" s="60" t="s">
        <v>75</v>
      </c>
      <c r="B64" s="18">
        <v>10611139219</v>
      </c>
      <c r="C64" s="18">
        <v>177215270</v>
      </c>
      <c r="D64" s="18">
        <v>68337627</v>
      </c>
      <c r="E64" s="18">
        <v>10720016862</v>
      </c>
      <c r="F64" s="18">
        <v>9769957365</v>
      </c>
      <c r="G64" s="18">
        <v>236526696</v>
      </c>
      <c r="H64" s="18">
        <v>950059497</v>
      </c>
    </row>
    <row r="65" spans="1:8" x14ac:dyDescent="0.15">
      <c r="A65" s="60" t="s">
        <v>76</v>
      </c>
      <c r="B65" s="18" t="s">
        <v>18</v>
      </c>
      <c r="C65" s="18" t="s">
        <v>18</v>
      </c>
      <c r="D65" s="18" t="s">
        <v>18</v>
      </c>
      <c r="E65" s="18" t="s">
        <v>18</v>
      </c>
      <c r="F65" s="18" t="s">
        <v>18</v>
      </c>
      <c r="G65" s="18" t="s">
        <v>18</v>
      </c>
      <c r="H65" s="18" t="s">
        <v>18</v>
      </c>
    </row>
    <row r="66" spans="1:8" x14ac:dyDescent="0.15">
      <c r="A66" s="60" t="s">
        <v>77</v>
      </c>
      <c r="B66" s="18">
        <v>644754952178</v>
      </c>
      <c r="C66" s="18">
        <v>5434430846</v>
      </c>
      <c r="D66" s="18">
        <v>3403365380</v>
      </c>
      <c r="E66" s="18">
        <v>646786017644</v>
      </c>
      <c r="F66" s="18">
        <v>334173851828</v>
      </c>
      <c r="G66" s="18">
        <v>11374767485</v>
      </c>
      <c r="H66" s="18">
        <v>312612165816</v>
      </c>
    </row>
  </sheetData>
  <mergeCells count="1">
    <mergeCell ref="A1:H1"/>
  </mergeCells>
  <phoneticPr fontId="4"/>
  <pageMargins left="0.3888888888888889" right="0.3888888888888889" top="0.3888888888888889" bottom="0.3888888888888889" header="0.19444444444444445" footer="0.19444444444444445"/>
  <pageSetup paperSize="9" scale="90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79998168889431442"/>
    <pageSetUpPr fitToPage="1"/>
  </sheetPr>
  <dimension ref="A1:I66"/>
  <sheetViews>
    <sheetView workbookViewId="0">
      <selection activeCell="C25" sqref="C25"/>
    </sheetView>
  </sheetViews>
  <sheetFormatPr defaultColWidth="8.875" defaultRowHeight="11.25" x14ac:dyDescent="0.15"/>
  <cols>
    <col min="1" max="1" width="30.875" style="13" customWidth="1"/>
    <col min="2" max="11" width="15.875" style="13" customWidth="1"/>
    <col min="12" max="16384" width="8.875" style="13"/>
  </cols>
  <sheetData>
    <row r="1" spans="1:9" ht="21" x14ac:dyDescent="0.15">
      <c r="A1" s="70" t="s">
        <v>78</v>
      </c>
      <c r="B1" s="70"/>
      <c r="C1" s="70"/>
      <c r="D1" s="70"/>
      <c r="E1" s="70"/>
      <c r="F1" s="70"/>
      <c r="G1" s="70"/>
      <c r="H1" s="70"/>
      <c r="I1" s="70"/>
    </row>
    <row r="2" spans="1:9" ht="13.5" x14ac:dyDescent="0.15">
      <c r="A2" s="14" t="s">
        <v>4</v>
      </c>
      <c r="B2" s="14"/>
      <c r="C2" s="14"/>
      <c r="D2" s="14"/>
      <c r="E2" s="14"/>
      <c r="F2" s="14"/>
      <c r="G2" s="14"/>
      <c r="H2" s="14"/>
      <c r="I2" s="15" t="s">
        <v>5</v>
      </c>
    </row>
    <row r="3" spans="1:9" ht="13.5" x14ac:dyDescent="0.15">
      <c r="A3" s="14" t="s">
        <v>6</v>
      </c>
      <c r="B3" s="14"/>
      <c r="C3" s="14"/>
      <c r="D3" s="14"/>
      <c r="E3" s="14"/>
      <c r="F3" s="14"/>
      <c r="G3" s="14"/>
      <c r="H3" s="14"/>
      <c r="I3" s="14"/>
    </row>
    <row r="4" spans="1:9" ht="13.5" x14ac:dyDescent="0.15">
      <c r="A4" s="14"/>
      <c r="B4" s="14"/>
      <c r="C4" s="14"/>
      <c r="D4" s="14"/>
      <c r="E4" s="14"/>
      <c r="F4" s="14"/>
      <c r="G4" s="14"/>
      <c r="H4" s="14"/>
      <c r="I4" s="15" t="s">
        <v>7</v>
      </c>
    </row>
    <row r="5" spans="1:9" ht="22.5" x14ac:dyDescent="0.15">
      <c r="A5" s="16" t="s">
        <v>8</v>
      </c>
      <c r="B5" s="17" t="s">
        <v>79</v>
      </c>
      <c r="C5" s="16" t="s">
        <v>80</v>
      </c>
      <c r="D5" s="16" t="s">
        <v>81</v>
      </c>
      <c r="E5" s="16" t="s">
        <v>82</v>
      </c>
      <c r="F5" s="16" t="s">
        <v>83</v>
      </c>
      <c r="G5" s="16" t="s">
        <v>84</v>
      </c>
      <c r="H5" s="16" t="s">
        <v>85</v>
      </c>
      <c r="I5" s="16" t="s">
        <v>77</v>
      </c>
    </row>
    <row r="6" spans="1:9" x14ac:dyDescent="0.15">
      <c r="A6" s="60" t="s">
        <v>16</v>
      </c>
      <c r="B6" s="18">
        <v>6191304683</v>
      </c>
      <c r="C6" s="18">
        <v>49843241055</v>
      </c>
      <c r="D6" s="18">
        <v>4852785575</v>
      </c>
      <c r="E6" s="18">
        <v>936183677</v>
      </c>
      <c r="F6" s="18">
        <v>3890222820</v>
      </c>
      <c r="G6" s="18">
        <v>1367276912</v>
      </c>
      <c r="H6" s="18">
        <v>33409952658</v>
      </c>
      <c r="I6" s="18">
        <v>100597016859</v>
      </c>
    </row>
    <row r="7" spans="1:9" x14ac:dyDescent="0.15">
      <c r="A7" s="60" t="s">
        <v>17</v>
      </c>
      <c r="B7" s="18">
        <v>3626762973</v>
      </c>
      <c r="C7" s="18">
        <v>17408955766</v>
      </c>
      <c r="D7" s="18">
        <v>1789548948</v>
      </c>
      <c r="E7" s="18">
        <v>298100867</v>
      </c>
      <c r="F7" s="18">
        <v>1183299829</v>
      </c>
      <c r="G7" s="18">
        <v>431231027</v>
      </c>
      <c r="H7" s="18">
        <v>13522100680</v>
      </c>
      <c r="I7" s="18">
        <v>38260000090</v>
      </c>
    </row>
    <row r="8" spans="1:9" x14ac:dyDescent="0.15">
      <c r="A8" s="60" t="s">
        <v>19</v>
      </c>
      <c r="B8" s="18" t="s">
        <v>18</v>
      </c>
      <c r="C8" s="18" t="s">
        <v>18</v>
      </c>
      <c r="D8" s="18" t="s">
        <v>18</v>
      </c>
      <c r="E8" s="18" t="s">
        <v>18</v>
      </c>
      <c r="F8" s="18" t="s">
        <v>18</v>
      </c>
      <c r="G8" s="18" t="s">
        <v>18</v>
      </c>
      <c r="H8" s="18">
        <v>11378459700</v>
      </c>
      <c r="I8" s="18">
        <v>11378459700</v>
      </c>
    </row>
    <row r="9" spans="1:9" x14ac:dyDescent="0.15">
      <c r="A9" s="60" t="s">
        <v>20</v>
      </c>
      <c r="B9" s="18">
        <v>1994871845</v>
      </c>
      <c r="C9" s="18">
        <v>29138114243</v>
      </c>
      <c r="D9" s="18">
        <v>3031060960</v>
      </c>
      <c r="E9" s="18">
        <v>587576608</v>
      </c>
      <c r="F9" s="18">
        <v>2233282065</v>
      </c>
      <c r="G9" s="18">
        <v>466262678</v>
      </c>
      <c r="H9" s="18">
        <v>7362490304</v>
      </c>
      <c r="I9" s="18">
        <v>44813658703</v>
      </c>
    </row>
    <row r="10" spans="1:9" x14ac:dyDescent="0.15">
      <c r="A10" s="60" t="s">
        <v>21</v>
      </c>
      <c r="B10" s="18" t="s">
        <v>18</v>
      </c>
      <c r="C10" s="18" t="s">
        <v>18</v>
      </c>
      <c r="D10" s="18" t="s">
        <v>18</v>
      </c>
      <c r="E10" s="18" t="s">
        <v>18</v>
      </c>
      <c r="F10" s="18" t="s">
        <v>18</v>
      </c>
      <c r="G10" s="18" t="s">
        <v>18</v>
      </c>
      <c r="H10" s="18" t="s">
        <v>18</v>
      </c>
      <c r="I10" s="18" t="s">
        <v>18</v>
      </c>
    </row>
    <row r="11" spans="1:9" x14ac:dyDescent="0.15">
      <c r="A11" s="60" t="s">
        <v>22</v>
      </c>
      <c r="B11" s="18">
        <v>569669865</v>
      </c>
      <c r="C11" s="18">
        <v>3257185638</v>
      </c>
      <c r="D11" s="18">
        <v>15013667</v>
      </c>
      <c r="E11" s="18">
        <v>50506202</v>
      </c>
      <c r="F11" s="18">
        <v>473640926</v>
      </c>
      <c r="G11" s="18">
        <v>466451104</v>
      </c>
      <c r="H11" s="18">
        <v>1073201974</v>
      </c>
      <c r="I11" s="18">
        <v>6009774855</v>
      </c>
    </row>
    <row r="12" spans="1:9" x14ac:dyDescent="0.15">
      <c r="A12" s="60" t="s">
        <v>23</v>
      </c>
      <c r="B12" s="18" t="s">
        <v>18</v>
      </c>
      <c r="C12" s="18" t="s">
        <v>18</v>
      </c>
      <c r="D12" s="18" t="s">
        <v>18</v>
      </c>
      <c r="E12" s="18" t="s">
        <v>18</v>
      </c>
      <c r="F12" s="18" t="s">
        <v>18</v>
      </c>
      <c r="G12" s="18" t="s">
        <v>18</v>
      </c>
      <c r="H12" s="18" t="s">
        <v>18</v>
      </c>
      <c r="I12" s="18" t="s">
        <v>18</v>
      </c>
    </row>
    <row r="13" spans="1:9" x14ac:dyDescent="0.15">
      <c r="A13" s="60" t="s">
        <v>24</v>
      </c>
      <c r="B13" s="18" t="s">
        <v>18</v>
      </c>
      <c r="C13" s="18" t="s">
        <v>18</v>
      </c>
      <c r="D13" s="18" t="s">
        <v>18</v>
      </c>
      <c r="E13" s="18" t="s">
        <v>18</v>
      </c>
      <c r="F13" s="18" t="s">
        <v>18</v>
      </c>
      <c r="G13" s="18" t="s">
        <v>18</v>
      </c>
      <c r="H13" s="18" t="s">
        <v>18</v>
      </c>
      <c r="I13" s="18" t="s">
        <v>18</v>
      </c>
    </row>
    <row r="14" spans="1:9" x14ac:dyDescent="0.15">
      <c r="A14" s="60" t="s">
        <v>25</v>
      </c>
      <c r="B14" s="18" t="s">
        <v>18</v>
      </c>
      <c r="C14" s="18" t="s">
        <v>18</v>
      </c>
      <c r="D14" s="18" t="s">
        <v>18</v>
      </c>
      <c r="E14" s="18" t="s">
        <v>18</v>
      </c>
      <c r="F14" s="18" t="s">
        <v>18</v>
      </c>
      <c r="G14" s="18" t="s">
        <v>18</v>
      </c>
      <c r="H14" s="18" t="s">
        <v>18</v>
      </c>
      <c r="I14" s="18" t="s">
        <v>18</v>
      </c>
    </row>
    <row r="15" spans="1:9" x14ac:dyDescent="0.15">
      <c r="A15" s="60" t="s">
        <v>26</v>
      </c>
      <c r="B15" s="18" t="s">
        <v>18</v>
      </c>
      <c r="C15" s="18" t="s">
        <v>18</v>
      </c>
      <c r="D15" s="18" t="s">
        <v>18</v>
      </c>
      <c r="E15" s="18" t="s">
        <v>18</v>
      </c>
      <c r="F15" s="18" t="s">
        <v>18</v>
      </c>
      <c r="G15" s="18" t="s">
        <v>18</v>
      </c>
      <c r="H15" s="18" t="s">
        <v>18</v>
      </c>
      <c r="I15" s="18" t="s">
        <v>18</v>
      </c>
    </row>
    <row r="16" spans="1:9" x14ac:dyDescent="0.15">
      <c r="A16" s="60" t="s">
        <v>27</v>
      </c>
      <c r="B16" s="18" t="s">
        <v>18</v>
      </c>
      <c r="C16" s="18">
        <v>38985408</v>
      </c>
      <c r="D16" s="18">
        <v>17162000</v>
      </c>
      <c r="E16" s="18" t="s">
        <v>18</v>
      </c>
      <c r="F16" s="18" t="s">
        <v>18</v>
      </c>
      <c r="G16" s="18">
        <v>3332103</v>
      </c>
      <c r="H16" s="18">
        <v>73700000</v>
      </c>
      <c r="I16" s="18">
        <v>135123511</v>
      </c>
    </row>
    <row r="17" spans="1:9" x14ac:dyDescent="0.15">
      <c r="A17" s="60" t="s">
        <v>28</v>
      </c>
      <c r="B17" s="18">
        <v>203631745651</v>
      </c>
      <c r="C17" s="18">
        <v>2897996265</v>
      </c>
      <c r="D17" s="18" t="s">
        <v>18</v>
      </c>
      <c r="E17" s="18">
        <v>102093869</v>
      </c>
      <c r="F17" s="18">
        <v>592235195</v>
      </c>
      <c r="G17" s="18" t="s">
        <v>18</v>
      </c>
      <c r="H17" s="18">
        <v>14087427</v>
      </c>
      <c r="I17" s="18">
        <v>211065089460</v>
      </c>
    </row>
    <row r="18" spans="1:9" x14ac:dyDescent="0.15">
      <c r="A18" s="60" t="s">
        <v>29</v>
      </c>
      <c r="B18" s="18" t="s">
        <v>18</v>
      </c>
      <c r="C18" s="18" t="s">
        <v>18</v>
      </c>
      <c r="D18" s="18" t="s">
        <v>18</v>
      </c>
      <c r="E18" s="18" t="s">
        <v>18</v>
      </c>
      <c r="F18" s="18" t="s">
        <v>18</v>
      </c>
      <c r="G18" s="18" t="s">
        <v>18</v>
      </c>
      <c r="H18" s="18" t="s">
        <v>18</v>
      </c>
      <c r="I18" s="18" t="s">
        <v>18</v>
      </c>
    </row>
    <row r="19" spans="1:9" x14ac:dyDescent="0.15">
      <c r="A19" s="60" t="s">
        <v>30</v>
      </c>
      <c r="B19" s="18">
        <v>3073619009</v>
      </c>
      <c r="C19" s="18" t="s">
        <v>18</v>
      </c>
      <c r="D19" s="18" t="s">
        <v>18</v>
      </c>
      <c r="E19" s="18" t="s">
        <v>18</v>
      </c>
      <c r="F19" s="18" t="s">
        <v>18</v>
      </c>
      <c r="G19" s="18" t="s">
        <v>18</v>
      </c>
      <c r="H19" s="18" t="s">
        <v>18</v>
      </c>
      <c r="I19" s="18">
        <v>3073619009</v>
      </c>
    </row>
    <row r="20" spans="1:9" x14ac:dyDescent="0.15">
      <c r="A20" s="60" t="s">
        <v>31</v>
      </c>
      <c r="B20" s="18">
        <v>56</v>
      </c>
      <c r="C20" s="18" t="s">
        <v>18</v>
      </c>
      <c r="D20" s="18" t="s">
        <v>18</v>
      </c>
      <c r="E20" s="18" t="s">
        <v>18</v>
      </c>
      <c r="F20" s="18" t="s">
        <v>18</v>
      </c>
      <c r="G20" s="18" t="s">
        <v>18</v>
      </c>
      <c r="H20" s="18" t="s">
        <v>18</v>
      </c>
      <c r="I20" s="18">
        <v>56</v>
      </c>
    </row>
    <row r="21" spans="1:9" x14ac:dyDescent="0.15">
      <c r="A21" s="60" t="s">
        <v>32</v>
      </c>
      <c r="B21" s="18" t="s">
        <v>18</v>
      </c>
      <c r="C21" s="18" t="s">
        <v>18</v>
      </c>
      <c r="D21" s="18" t="s">
        <v>18</v>
      </c>
      <c r="E21" s="18" t="s">
        <v>18</v>
      </c>
      <c r="F21" s="18" t="s">
        <v>18</v>
      </c>
      <c r="G21" s="18" t="s">
        <v>18</v>
      </c>
      <c r="H21" s="18" t="s">
        <v>18</v>
      </c>
      <c r="I21" s="18" t="s">
        <v>18</v>
      </c>
    </row>
    <row r="22" spans="1:9" x14ac:dyDescent="0.15">
      <c r="A22" s="60" t="s">
        <v>33</v>
      </c>
      <c r="B22" s="18">
        <v>27350376</v>
      </c>
      <c r="C22" s="18">
        <v>544315</v>
      </c>
      <c r="D22" s="18" t="s">
        <v>18</v>
      </c>
      <c r="E22" s="18" t="s">
        <v>18</v>
      </c>
      <c r="F22" s="18" t="s">
        <v>18</v>
      </c>
      <c r="G22" s="18" t="s">
        <v>18</v>
      </c>
      <c r="H22" s="18" t="s">
        <v>18</v>
      </c>
      <c r="I22" s="18">
        <v>27894691</v>
      </c>
    </row>
    <row r="23" spans="1:9" x14ac:dyDescent="0.15">
      <c r="A23" s="60" t="s">
        <v>34</v>
      </c>
      <c r="B23" s="18" t="s">
        <v>18</v>
      </c>
      <c r="C23" s="18" t="s">
        <v>18</v>
      </c>
      <c r="D23" s="18" t="s">
        <v>18</v>
      </c>
      <c r="E23" s="18" t="s">
        <v>18</v>
      </c>
      <c r="F23" s="18" t="s">
        <v>18</v>
      </c>
      <c r="G23" s="18" t="s">
        <v>18</v>
      </c>
      <c r="H23" s="18" t="s">
        <v>18</v>
      </c>
      <c r="I23" s="18" t="s">
        <v>18</v>
      </c>
    </row>
    <row r="24" spans="1:9" x14ac:dyDescent="0.15">
      <c r="A24" s="60" t="s">
        <v>35</v>
      </c>
      <c r="B24" s="18">
        <v>7808242904</v>
      </c>
      <c r="C24" s="18">
        <v>1751244863</v>
      </c>
      <c r="D24" s="18" t="s">
        <v>18</v>
      </c>
      <c r="E24" s="18">
        <v>95028315</v>
      </c>
      <c r="F24" s="18">
        <v>471975142</v>
      </c>
      <c r="G24" s="18" t="s">
        <v>18</v>
      </c>
      <c r="H24" s="18" t="s">
        <v>18</v>
      </c>
      <c r="I24" s="18">
        <v>10126491224</v>
      </c>
    </row>
    <row r="25" spans="1:9" x14ac:dyDescent="0.15">
      <c r="A25" s="60" t="s">
        <v>36</v>
      </c>
      <c r="B25" s="18" t="s">
        <v>18</v>
      </c>
      <c r="C25" s="18" t="s">
        <v>18</v>
      </c>
      <c r="D25" s="18" t="s">
        <v>18</v>
      </c>
      <c r="E25" s="18" t="s">
        <v>18</v>
      </c>
      <c r="F25" s="18" t="s">
        <v>18</v>
      </c>
      <c r="G25" s="18" t="s">
        <v>18</v>
      </c>
      <c r="H25" s="18" t="s">
        <v>18</v>
      </c>
      <c r="I25" s="18" t="s">
        <v>18</v>
      </c>
    </row>
    <row r="26" spans="1:9" x14ac:dyDescent="0.15">
      <c r="A26" s="60" t="s">
        <v>37</v>
      </c>
      <c r="B26" s="18" t="s">
        <v>18</v>
      </c>
      <c r="C26" s="18" t="s">
        <v>18</v>
      </c>
      <c r="D26" s="18" t="s">
        <v>18</v>
      </c>
      <c r="E26" s="18" t="s">
        <v>18</v>
      </c>
      <c r="F26" s="18" t="s">
        <v>18</v>
      </c>
      <c r="G26" s="18" t="s">
        <v>18</v>
      </c>
      <c r="H26" s="18" t="s">
        <v>18</v>
      </c>
      <c r="I26" s="18" t="s">
        <v>18</v>
      </c>
    </row>
    <row r="27" spans="1:9" x14ac:dyDescent="0.15">
      <c r="A27" s="60" t="s">
        <v>38</v>
      </c>
      <c r="B27" s="18" t="s">
        <v>18</v>
      </c>
      <c r="C27" s="18" t="s">
        <v>18</v>
      </c>
      <c r="D27" s="18" t="s">
        <v>18</v>
      </c>
      <c r="E27" s="18" t="s">
        <v>18</v>
      </c>
      <c r="F27" s="18" t="s">
        <v>18</v>
      </c>
      <c r="G27" s="18" t="s">
        <v>18</v>
      </c>
      <c r="H27" s="18" t="s">
        <v>18</v>
      </c>
      <c r="I27" s="18" t="s">
        <v>18</v>
      </c>
    </row>
    <row r="28" spans="1:9" x14ac:dyDescent="0.15">
      <c r="A28" s="60" t="s">
        <v>39</v>
      </c>
      <c r="B28" s="18" t="s">
        <v>18</v>
      </c>
      <c r="C28" s="18" t="s">
        <v>18</v>
      </c>
      <c r="D28" s="18" t="s">
        <v>18</v>
      </c>
      <c r="E28" s="18" t="s">
        <v>18</v>
      </c>
      <c r="F28" s="18" t="s">
        <v>18</v>
      </c>
      <c r="G28" s="18" t="s">
        <v>18</v>
      </c>
      <c r="H28" s="18" t="s">
        <v>18</v>
      </c>
      <c r="I28" s="18" t="s">
        <v>18</v>
      </c>
    </row>
    <row r="29" spans="1:9" x14ac:dyDescent="0.15">
      <c r="A29" s="60" t="s">
        <v>40</v>
      </c>
      <c r="B29" s="18" t="s">
        <v>18</v>
      </c>
      <c r="C29" s="18" t="s">
        <v>18</v>
      </c>
      <c r="D29" s="18" t="s">
        <v>18</v>
      </c>
      <c r="E29" s="18" t="s">
        <v>18</v>
      </c>
      <c r="F29" s="18" t="s">
        <v>18</v>
      </c>
      <c r="G29" s="18" t="s">
        <v>18</v>
      </c>
      <c r="H29" s="18" t="s">
        <v>18</v>
      </c>
      <c r="I29" s="18" t="s">
        <v>18</v>
      </c>
    </row>
    <row r="30" spans="1:9" x14ac:dyDescent="0.15">
      <c r="A30" s="60" t="s">
        <v>41</v>
      </c>
      <c r="B30" s="18" t="s">
        <v>18</v>
      </c>
      <c r="C30" s="18" t="s">
        <v>18</v>
      </c>
      <c r="D30" s="18" t="s">
        <v>18</v>
      </c>
      <c r="E30" s="18" t="s">
        <v>18</v>
      </c>
      <c r="F30" s="18" t="s">
        <v>18</v>
      </c>
      <c r="G30" s="18" t="s">
        <v>18</v>
      </c>
      <c r="H30" s="18" t="s">
        <v>18</v>
      </c>
      <c r="I30" s="18" t="s">
        <v>18</v>
      </c>
    </row>
    <row r="31" spans="1:9" x14ac:dyDescent="0.15">
      <c r="A31" s="60" t="s">
        <v>42</v>
      </c>
      <c r="B31" s="18">
        <v>659598582</v>
      </c>
      <c r="C31" s="18">
        <v>1114283306</v>
      </c>
      <c r="D31" s="18" t="s">
        <v>18</v>
      </c>
      <c r="E31" s="18">
        <v>1992061</v>
      </c>
      <c r="F31" s="18">
        <v>22782426</v>
      </c>
      <c r="G31" s="18" t="s">
        <v>18</v>
      </c>
      <c r="H31" s="18">
        <v>2244623</v>
      </c>
      <c r="I31" s="18">
        <v>1812254829</v>
      </c>
    </row>
    <row r="32" spans="1:9" x14ac:dyDescent="0.15">
      <c r="A32" s="60" t="s">
        <v>43</v>
      </c>
      <c r="B32" s="18" t="s">
        <v>18</v>
      </c>
      <c r="C32" s="18" t="s">
        <v>18</v>
      </c>
      <c r="D32" s="18" t="s">
        <v>18</v>
      </c>
      <c r="E32" s="18" t="s">
        <v>18</v>
      </c>
      <c r="F32" s="18" t="s">
        <v>18</v>
      </c>
      <c r="G32" s="18" t="s">
        <v>18</v>
      </c>
      <c r="H32" s="18" t="s">
        <v>18</v>
      </c>
      <c r="I32" s="18" t="s">
        <v>18</v>
      </c>
    </row>
    <row r="33" spans="1:9" x14ac:dyDescent="0.15">
      <c r="A33" s="60" t="s">
        <v>44</v>
      </c>
      <c r="B33" s="18" t="s">
        <v>18</v>
      </c>
      <c r="C33" s="18" t="s">
        <v>18</v>
      </c>
      <c r="D33" s="18" t="s">
        <v>18</v>
      </c>
      <c r="E33" s="18" t="s">
        <v>18</v>
      </c>
      <c r="F33" s="18" t="s">
        <v>18</v>
      </c>
      <c r="G33" s="18" t="s">
        <v>18</v>
      </c>
      <c r="H33" s="18" t="s">
        <v>18</v>
      </c>
      <c r="I33" s="18" t="s">
        <v>18</v>
      </c>
    </row>
    <row r="34" spans="1:9" x14ac:dyDescent="0.15">
      <c r="A34" s="60" t="s">
        <v>45</v>
      </c>
      <c r="B34" s="18" t="s">
        <v>18</v>
      </c>
      <c r="C34" s="18" t="s">
        <v>18</v>
      </c>
      <c r="D34" s="18" t="s">
        <v>18</v>
      </c>
      <c r="E34" s="18" t="s">
        <v>18</v>
      </c>
      <c r="F34" s="18" t="s">
        <v>18</v>
      </c>
      <c r="G34" s="18" t="s">
        <v>18</v>
      </c>
      <c r="H34" s="18" t="s">
        <v>18</v>
      </c>
      <c r="I34" s="18" t="s">
        <v>18</v>
      </c>
    </row>
    <row r="35" spans="1:9" x14ac:dyDescent="0.15">
      <c r="A35" s="60" t="s">
        <v>46</v>
      </c>
      <c r="B35" s="18" t="s">
        <v>18</v>
      </c>
      <c r="C35" s="18" t="s">
        <v>18</v>
      </c>
      <c r="D35" s="18" t="s">
        <v>18</v>
      </c>
      <c r="E35" s="18" t="s">
        <v>18</v>
      </c>
      <c r="F35" s="18" t="s">
        <v>18</v>
      </c>
      <c r="G35" s="18" t="s">
        <v>18</v>
      </c>
      <c r="H35" s="18" t="s">
        <v>18</v>
      </c>
      <c r="I35" s="18" t="s">
        <v>18</v>
      </c>
    </row>
    <row r="36" spans="1:9" x14ac:dyDescent="0.15">
      <c r="A36" s="60" t="s">
        <v>47</v>
      </c>
      <c r="B36" s="18" t="s">
        <v>18</v>
      </c>
      <c r="C36" s="18" t="s">
        <v>18</v>
      </c>
      <c r="D36" s="18" t="s">
        <v>18</v>
      </c>
      <c r="E36" s="18" t="s">
        <v>18</v>
      </c>
      <c r="F36" s="18" t="s">
        <v>18</v>
      </c>
      <c r="G36" s="18" t="s">
        <v>18</v>
      </c>
      <c r="H36" s="18" t="s">
        <v>18</v>
      </c>
      <c r="I36" s="18" t="s">
        <v>18</v>
      </c>
    </row>
    <row r="37" spans="1:9" x14ac:dyDescent="0.15">
      <c r="A37" s="60" t="s">
        <v>48</v>
      </c>
      <c r="B37" s="18" t="s">
        <v>18</v>
      </c>
      <c r="C37" s="18" t="s">
        <v>18</v>
      </c>
      <c r="D37" s="18" t="s">
        <v>18</v>
      </c>
      <c r="E37" s="18" t="s">
        <v>18</v>
      </c>
      <c r="F37" s="18" t="s">
        <v>18</v>
      </c>
      <c r="G37" s="18" t="s">
        <v>18</v>
      </c>
      <c r="H37" s="18" t="s">
        <v>18</v>
      </c>
      <c r="I37" s="18" t="s">
        <v>18</v>
      </c>
    </row>
    <row r="38" spans="1:9" x14ac:dyDescent="0.15">
      <c r="A38" s="60" t="s">
        <v>49</v>
      </c>
      <c r="B38" s="18" t="s">
        <v>18</v>
      </c>
      <c r="C38" s="18" t="s">
        <v>18</v>
      </c>
      <c r="D38" s="18" t="s">
        <v>18</v>
      </c>
      <c r="E38" s="18" t="s">
        <v>18</v>
      </c>
      <c r="F38" s="18" t="s">
        <v>18</v>
      </c>
      <c r="G38" s="18" t="s">
        <v>18</v>
      </c>
      <c r="H38" s="18" t="s">
        <v>18</v>
      </c>
      <c r="I38" s="18" t="s">
        <v>18</v>
      </c>
    </row>
    <row r="39" spans="1:9" x14ac:dyDescent="0.15">
      <c r="A39" s="60" t="s">
        <v>50</v>
      </c>
      <c r="B39" s="18" t="s">
        <v>18</v>
      </c>
      <c r="C39" s="18" t="s">
        <v>18</v>
      </c>
      <c r="D39" s="18" t="s">
        <v>18</v>
      </c>
      <c r="E39" s="18" t="s">
        <v>18</v>
      </c>
      <c r="F39" s="18" t="s">
        <v>18</v>
      </c>
      <c r="G39" s="18" t="s">
        <v>18</v>
      </c>
      <c r="H39" s="18" t="s">
        <v>18</v>
      </c>
      <c r="I39" s="18" t="s">
        <v>18</v>
      </c>
    </row>
    <row r="40" spans="1:9" x14ac:dyDescent="0.15">
      <c r="A40" s="60" t="s">
        <v>51</v>
      </c>
      <c r="B40" s="18" t="s">
        <v>18</v>
      </c>
      <c r="C40" s="18" t="s">
        <v>18</v>
      </c>
      <c r="D40" s="18" t="s">
        <v>18</v>
      </c>
      <c r="E40" s="18" t="s">
        <v>18</v>
      </c>
      <c r="F40" s="18" t="s">
        <v>18</v>
      </c>
      <c r="G40" s="18" t="s">
        <v>18</v>
      </c>
      <c r="H40" s="18" t="s">
        <v>18</v>
      </c>
      <c r="I40" s="18" t="s">
        <v>18</v>
      </c>
    </row>
    <row r="41" spans="1:9" x14ac:dyDescent="0.15">
      <c r="A41" s="60" t="s">
        <v>52</v>
      </c>
      <c r="B41" s="18" t="s">
        <v>18</v>
      </c>
      <c r="C41" s="18" t="s">
        <v>18</v>
      </c>
      <c r="D41" s="18" t="s">
        <v>18</v>
      </c>
      <c r="E41" s="18" t="s">
        <v>18</v>
      </c>
      <c r="F41" s="18" t="s">
        <v>18</v>
      </c>
      <c r="G41" s="18" t="s">
        <v>18</v>
      </c>
      <c r="H41" s="18" t="s">
        <v>18</v>
      </c>
      <c r="I41" s="18" t="s">
        <v>18</v>
      </c>
    </row>
    <row r="42" spans="1:9" x14ac:dyDescent="0.15">
      <c r="A42" s="60" t="s">
        <v>53</v>
      </c>
      <c r="B42" s="18" t="s">
        <v>18</v>
      </c>
      <c r="C42" s="18" t="s">
        <v>18</v>
      </c>
      <c r="D42" s="18" t="s">
        <v>18</v>
      </c>
      <c r="E42" s="18" t="s">
        <v>18</v>
      </c>
      <c r="F42" s="18" t="s">
        <v>18</v>
      </c>
      <c r="G42" s="18" t="s">
        <v>18</v>
      </c>
      <c r="H42" s="18" t="s">
        <v>18</v>
      </c>
      <c r="I42" s="18" t="s">
        <v>18</v>
      </c>
    </row>
    <row r="43" spans="1:9" x14ac:dyDescent="0.15">
      <c r="A43" s="60" t="s">
        <v>54</v>
      </c>
      <c r="B43" s="18" t="s">
        <v>18</v>
      </c>
      <c r="C43" s="18" t="s">
        <v>18</v>
      </c>
      <c r="D43" s="18" t="s">
        <v>18</v>
      </c>
      <c r="E43" s="18" t="s">
        <v>18</v>
      </c>
      <c r="F43" s="18" t="s">
        <v>18</v>
      </c>
      <c r="G43" s="18" t="s">
        <v>18</v>
      </c>
      <c r="H43" s="18" t="s">
        <v>18</v>
      </c>
      <c r="I43" s="18" t="s">
        <v>18</v>
      </c>
    </row>
    <row r="44" spans="1:9" x14ac:dyDescent="0.15">
      <c r="A44" s="60" t="s">
        <v>55</v>
      </c>
      <c r="B44" s="18" t="s">
        <v>18</v>
      </c>
      <c r="C44" s="18" t="s">
        <v>18</v>
      </c>
      <c r="D44" s="18" t="s">
        <v>18</v>
      </c>
      <c r="E44" s="18" t="s">
        <v>18</v>
      </c>
      <c r="F44" s="18" t="s">
        <v>18</v>
      </c>
      <c r="G44" s="18" t="s">
        <v>18</v>
      </c>
      <c r="H44" s="18" t="s">
        <v>18</v>
      </c>
      <c r="I44" s="18" t="s">
        <v>18</v>
      </c>
    </row>
    <row r="45" spans="1:9" x14ac:dyDescent="0.15">
      <c r="A45" s="60" t="s">
        <v>56</v>
      </c>
      <c r="B45" s="18">
        <v>56712784</v>
      </c>
      <c r="C45" s="18">
        <v>14882722</v>
      </c>
      <c r="D45" s="18" t="s">
        <v>18</v>
      </c>
      <c r="E45" s="18">
        <v>5073493</v>
      </c>
      <c r="F45" s="18">
        <v>18088</v>
      </c>
      <c r="G45" s="18" t="s">
        <v>18</v>
      </c>
      <c r="H45" s="18">
        <v>312604</v>
      </c>
      <c r="I45" s="18">
        <v>76999691</v>
      </c>
    </row>
    <row r="46" spans="1:9" x14ac:dyDescent="0.15">
      <c r="A46" s="60" t="s">
        <v>57</v>
      </c>
      <c r="B46" s="18" t="s">
        <v>18</v>
      </c>
      <c r="C46" s="18" t="s">
        <v>18</v>
      </c>
      <c r="D46" s="18" t="s">
        <v>18</v>
      </c>
      <c r="E46" s="18" t="s">
        <v>18</v>
      </c>
      <c r="F46" s="18" t="s">
        <v>18</v>
      </c>
      <c r="G46" s="18" t="s">
        <v>18</v>
      </c>
      <c r="H46" s="18" t="s">
        <v>18</v>
      </c>
      <c r="I46" s="18" t="s">
        <v>18</v>
      </c>
    </row>
    <row r="47" spans="1:9" x14ac:dyDescent="0.15">
      <c r="A47" s="60" t="s">
        <v>58</v>
      </c>
      <c r="B47" s="18" t="s">
        <v>18</v>
      </c>
      <c r="C47" s="18" t="s">
        <v>18</v>
      </c>
      <c r="D47" s="18" t="s">
        <v>18</v>
      </c>
      <c r="E47" s="18" t="s">
        <v>18</v>
      </c>
      <c r="F47" s="18" t="s">
        <v>18</v>
      </c>
      <c r="G47" s="18" t="s">
        <v>18</v>
      </c>
      <c r="H47" s="18" t="s">
        <v>18</v>
      </c>
      <c r="I47" s="18" t="s">
        <v>18</v>
      </c>
    </row>
    <row r="48" spans="1:9" x14ac:dyDescent="0.15">
      <c r="A48" s="60" t="s">
        <v>59</v>
      </c>
      <c r="B48" s="18" t="s">
        <v>18</v>
      </c>
      <c r="C48" s="18" t="s">
        <v>18</v>
      </c>
      <c r="D48" s="18" t="s">
        <v>18</v>
      </c>
      <c r="E48" s="18" t="s">
        <v>18</v>
      </c>
      <c r="F48" s="18" t="s">
        <v>18</v>
      </c>
      <c r="G48" s="18" t="s">
        <v>18</v>
      </c>
      <c r="H48" s="18" t="s">
        <v>18</v>
      </c>
      <c r="I48" s="18" t="s">
        <v>18</v>
      </c>
    </row>
    <row r="49" spans="1:9" x14ac:dyDescent="0.15">
      <c r="A49" s="60" t="s">
        <v>60</v>
      </c>
      <c r="B49" s="18" t="s">
        <v>18</v>
      </c>
      <c r="C49" s="18" t="s">
        <v>18</v>
      </c>
      <c r="D49" s="18" t="s">
        <v>18</v>
      </c>
      <c r="E49" s="18" t="s">
        <v>18</v>
      </c>
      <c r="F49" s="18" t="s">
        <v>18</v>
      </c>
      <c r="G49" s="18" t="s">
        <v>18</v>
      </c>
      <c r="H49" s="18" t="s">
        <v>18</v>
      </c>
      <c r="I49" s="18" t="s">
        <v>18</v>
      </c>
    </row>
    <row r="50" spans="1:9" x14ac:dyDescent="0.15">
      <c r="A50" s="60" t="s">
        <v>61</v>
      </c>
      <c r="B50" s="18" t="s">
        <v>18</v>
      </c>
      <c r="C50" s="18" t="s">
        <v>18</v>
      </c>
      <c r="D50" s="18" t="s">
        <v>18</v>
      </c>
      <c r="E50" s="18" t="s">
        <v>18</v>
      </c>
      <c r="F50" s="18" t="s">
        <v>18</v>
      </c>
      <c r="G50" s="18" t="s">
        <v>18</v>
      </c>
      <c r="H50" s="18" t="s">
        <v>18</v>
      </c>
      <c r="I50" s="18" t="s">
        <v>18</v>
      </c>
    </row>
    <row r="51" spans="1:9" x14ac:dyDescent="0.15">
      <c r="A51" s="60" t="s">
        <v>62</v>
      </c>
      <c r="B51" s="18" t="s">
        <v>18</v>
      </c>
      <c r="C51" s="18" t="s">
        <v>18</v>
      </c>
      <c r="D51" s="18" t="s">
        <v>18</v>
      </c>
      <c r="E51" s="18" t="s">
        <v>18</v>
      </c>
      <c r="F51" s="18" t="s">
        <v>18</v>
      </c>
      <c r="G51" s="18" t="s">
        <v>18</v>
      </c>
      <c r="H51" s="18" t="s">
        <v>18</v>
      </c>
      <c r="I51" s="18" t="s">
        <v>18</v>
      </c>
    </row>
    <row r="52" spans="1:9" x14ac:dyDescent="0.15">
      <c r="A52" s="60" t="s">
        <v>63</v>
      </c>
      <c r="B52" s="18" t="s">
        <v>18</v>
      </c>
      <c r="C52" s="18" t="s">
        <v>18</v>
      </c>
      <c r="D52" s="18" t="s">
        <v>18</v>
      </c>
      <c r="E52" s="18" t="s">
        <v>18</v>
      </c>
      <c r="F52" s="18" t="s">
        <v>18</v>
      </c>
      <c r="G52" s="18" t="s">
        <v>18</v>
      </c>
      <c r="H52" s="18" t="s">
        <v>18</v>
      </c>
      <c r="I52" s="18" t="s">
        <v>18</v>
      </c>
    </row>
    <row r="53" spans="1:9" x14ac:dyDescent="0.15">
      <c r="A53" s="60" t="s">
        <v>64</v>
      </c>
      <c r="B53" s="18" t="s">
        <v>18</v>
      </c>
      <c r="C53" s="18" t="s">
        <v>18</v>
      </c>
      <c r="D53" s="18" t="s">
        <v>18</v>
      </c>
      <c r="E53" s="18" t="s">
        <v>18</v>
      </c>
      <c r="F53" s="18" t="s">
        <v>18</v>
      </c>
      <c r="G53" s="18" t="s">
        <v>18</v>
      </c>
      <c r="H53" s="18" t="s">
        <v>18</v>
      </c>
      <c r="I53" s="18" t="s">
        <v>18</v>
      </c>
    </row>
    <row r="54" spans="1:9" x14ac:dyDescent="0.15">
      <c r="A54" s="60" t="s">
        <v>65</v>
      </c>
      <c r="B54" s="18" t="s">
        <v>18</v>
      </c>
      <c r="C54" s="18" t="s">
        <v>18</v>
      </c>
      <c r="D54" s="18" t="s">
        <v>18</v>
      </c>
      <c r="E54" s="18" t="s">
        <v>18</v>
      </c>
      <c r="F54" s="18" t="s">
        <v>18</v>
      </c>
      <c r="G54" s="18" t="s">
        <v>18</v>
      </c>
      <c r="H54" s="18" t="s">
        <v>18</v>
      </c>
      <c r="I54" s="18" t="s">
        <v>18</v>
      </c>
    </row>
    <row r="55" spans="1:9" x14ac:dyDescent="0.15">
      <c r="A55" s="60" t="s">
        <v>66</v>
      </c>
      <c r="B55" s="18" t="s">
        <v>18</v>
      </c>
      <c r="C55" s="18" t="s">
        <v>18</v>
      </c>
      <c r="D55" s="18" t="s">
        <v>18</v>
      </c>
      <c r="E55" s="18" t="s">
        <v>18</v>
      </c>
      <c r="F55" s="18" t="s">
        <v>18</v>
      </c>
      <c r="G55" s="18" t="s">
        <v>18</v>
      </c>
      <c r="H55" s="18" t="s">
        <v>18</v>
      </c>
      <c r="I55" s="18" t="s">
        <v>18</v>
      </c>
    </row>
    <row r="56" spans="1:9" x14ac:dyDescent="0.15">
      <c r="A56" s="60" t="s">
        <v>67</v>
      </c>
      <c r="B56" s="18" t="s">
        <v>18</v>
      </c>
      <c r="C56" s="18" t="s">
        <v>18</v>
      </c>
      <c r="D56" s="18" t="s">
        <v>18</v>
      </c>
      <c r="E56" s="18" t="s">
        <v>18</v>
      </c>
      <c r="F56" s="18" t="s">
        <v>18</v>
      </c>
      <c r="G56" s="18" t="s">
        <v>18</v>
      </c>
      <c r="H56" s="18" t="s">
        <v>18</v>
      </c>
      <c r="I56" s="18" t="s">
        <v>18</v>
      </c>
    </row>
    <row r="57" spans="1:9" x14ac:dyDescent="0.15">
      <c r="A57" s="60" t="s">
        <v>68</v>
      </c>
      <c r="B57" s="18" t="s">
        <v>18</v>
      </c>
      <c r="C57" s="18" t="s">
        <v>18</v>
      </c>
      <c r="D57" s="18" t="s">
        <v>18</v>
      </c>
      <c r="E57" s="18" t="s">
        <v>18</v>
      </c>
      <c r="F57" s="18" t="s">
        <v>18</v>
      </c>
      <c r="G57" s="18" t="s">
        <v>18</v>
      </c>
      <c r="H57" s="18" t="s">
        <v>18</v>
      </c>
      <c r="I57" s="18" t="s">
        <v>18</v>
      </c>
    </row>
    <row r="58" spans="1:9" x14ac:dyDescent="0.15">
      <c r="A58" s="60" t="s">
        <v>69</v>
      </c>
      <c r="B58" s="18" t="s">
        <v>18</v>
      </c>
      <c r="C58" s="18" t="s">
        <v>18</v>
      </c>
      <c r="D58" s="18" t="s">
        <v>18</v>
      </c>
      <c r="E58" s="18" t="s">
        <v>18</v>
      </c>
      <c r="F58" s="18" t="s">
        <v>18</v>
      </c>
      <c r="G58" s="18" t="s">
        <v>18</v>
      </c>
      <c r="H58" s="18" t="s">
        <v>18</v>
      </c>
      <c r="I58" s="18" t="s">
        <v>18</v>
      </c>
    </row>
    <row r="59" spans="1:9" x14ac:dyDescent="0.15">
      <c r="A59" s="60" t="s">
        <v>70</v>
      </c>
      <c r="B59" s="18">
        <v>191599819275</v>
      </c>
      <c r="C59" s="18">
        <v>17041059</v>
      </c>
      <c r="D59" s="18" t="s">
        <v>18</v>
      </c>
      <c r="E59" s="18" t="s">
        <v>18</v>
      </c>
      <c r="F59" s="18">
        <v>97459539</v>
      </c>
      <c r="G59" s="18" t="s">
        <v>18</v>
      </c>
      <c r="H59" s="18">
        <v>11530200</v>
      </c>
      <c r="I59" s="18">
        <v>195541427295</v>
      </c>
    </row>
    <row r="60" spans="1:9" x14ac:dyDescent="0.15">
      <c r="A60" s="60" t="s">
        <v>71</v>
      </c>
      <c r="B60" s="18" t="s">
        <v>18</v>
      </c>
      <c r="C60" s="18" t="s">
        <v>18</v>
      </c>
      <c r="D60" s="18" t="s">
        <v>18</v>
      </c>
      <c r="E60" s="18" t="s">
        <v>18</v>
      </c>
      <c r="F60" s="18" t="s">
        <v>18</v>
      </c>
      <c r="G60" s="18" t="s">
        <v>18</v>
      </c>
      <c r="H60" s="18" t="s">
        <v>18</v>
      </c>
      <c r="I60" s="18" t="s">
        <v>18</v>
      </c>
    </row>
    <row r="61" spans="1:9" x14ac:dyDescent="0.15">
      <c r="A61" s="60" t="s">
        <v>72</v>
      </c>
      <c r="B61" s="18">
        <v>406402665</v>
      </c>
      <c r="C61" s="18" t="s">
        <v>18</v>
      </c>
      <c r="D61" s="18" t="s">
        <v>18</v>
      </c>
      <c r="E61" s="18" t="s">
        <v>18</v>
      </c>
      <c r="F61" s="18" t="s">
        <v>18</v>
      </c>
      <c r="G61" s="18" t="s">
        <v>18</v>
      </c>
      <c r="H61" s="18" t="s">
        <v>18</v>
      </c>
      <c r="I61" s="18">
        <v>406402665</v>
      </c>
    </row>
    <row r="62" spans="1:9" x14ac:dyDescent="0.15">
      <c r="A62" s="60" t="s">
        <v>73</v>
      </c>
      <c r="B62" s="18">
        <v>8408294</v>
      </c>
      <c r="C62" s="18">
        <v>153891064</v>
      </c>
      <c r="D62" s="18">
        <v>20395067</v>
      </c>
      <c r="E62" s="18">
        <v>4886303</v>
      </c>
      <c r="F62" s="18">
        <v>85414187</v>
      </c>
      <c r="G62" s="18">
        <v>251911006</v>
      </c>
      <c r="H62" s="18">
        <v>425153576</v>
      </c>
      <c r="I62" s="18">
        <v>950059497</v>
      </c>
    </row>
    <row r="63" spans="1:9" x14ac:dyDescent="0.15">
      <c r="A63" s="60" t="s">
        <v>74</v>
      </c>
      <c r="B63" s="18" t="s">
        <v>18</v>
      </c>
      <c r="C63" s="18" t="s">
        <v>18</v>
      </c>
      <c r="D63" s="18" t="s">
        <v>18</v>
      </c>
      <c r="E63" s="18" t="s">
        <v>18</v>
      </c>
      <c r="F63" s="18" t="s">
        <v>18</v>
      </c>
      <c r="G63" s="18" t="s">
        <v>18</v>
      </c>
      <c r="H63" s="18" t="s">
        <v>18</v>
      </c>
      <c r="I63" s="18" t="s">
        <v>18</v>
      </c>
    </row>
    <row r="64" spans="1:9" x14ac:dyDescent="0.15">
      <c r="A64" s="60" t="s">
        <v>75</v>
      </c>
      <c r="B64" s="18">
        <v>8408294</v>
      </c>
      <c r="C64" s="18">
        <v>153891064</v>
      </c>
      <c r="D64" s="18">
        <v>20395067</v>
      </c>
      <c r="E64" s="18">
        <v>4886303</v>
      </c>
      <c r="F64" s="18">
        <v>85414187</v>
      </c>
      <c r="G64" s="18">
        <v>251911006</v>
      </c>
      <c r="H64" s="18">
        <v>425153576</v>
      </c>
      <c r="I64" s="18">
        <v>950059497</v>
      </c>
    </row>
    <row r="65" spans="1:9" x14ac:dyDescent="0.15">
      <c r="A65" s="60" t="s">
        <v>76</v>
      </c>
      <c r="B65" s="18" t="s">
        <v>18</v>
      </c>
      <c r="C65" s="18" t="s">
        <v>18</v>
      </c>
      <c r="D65" s="18" t="s">
        <v>18</v>
      </c>
      <c r="E65" s="18" t="s">
        <v>18</v>
      </c>
      <c r="F65" s="18" t="s">
        <v>18</v>
      </c>
      <c r="G65" s="18" t="s">
        <v>18</v>
      </c>
      <c r="H65" s="18" t="s">
        <v>18</v>
      </c>
      <c r="I65" s="18" t="s">
        <v>18</v>
      </c>
    </row>
    <row r="66" spans="1:9" x14ac:dyDescent="0.15">
      <c r="A66" s="60" t="s">
        <v>77</v>
      </c>
      <c r="B66" s="18">
        <v>209831458628</v>
      </c>
      <c r="C66" s="18">
        <v>52895128384</v>
      </c>
      <c r="D66" s="18">
        <v>4873180642</v>
      </c>
      <c r="E66" s="18">
        <v>1043163849</v>
      </c>
      <c r="F66" s="18">
        <v>4567872202</v>
      </c>
      <c r="G66" s="18">
        <v>1619187918</v>
      </c>
      <c r="H66" s="18">
        <v>33849193661</v>
      </c>
      <c r="I66" s="18">
        <v>312612165816</v>
      </c>
    </row>
  </sheetData>
  <mergeCells count="1">
    <mergeCell ref="A1:I1"/>
  </mergeCells>
  <phoneticPr fontId="4"/>
  <pageMargins left="0.3888888888888889" right="0.3888888888888889" top="0.3888888888888889" bottom="0.3888888888888889" header="0.19444444444444445" footer="0.19444444444444445"/>
  <pageSetup paperSize="9" scale="81" fitToHeight="0" orientation="landscape" r:id="rId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79998168889431442"/>
    <pageSetUpPr fitToPage="1"/>
  </sheetPr>
  <dimension ref="A1:K71"/>
  <sheetViews>
    <sheetView workbookViewId="0"/>
  </sheetViews>
  <sheetFormatPr defaultColWidth="8.875" defaultRowHeight="11.25" x14ac:dyDescent="0.15"/>
  <cols>
    <col min="1" max="1" width="44.375" style="13" customWidth="1"/>
    <col min="2" max="11" width="15.375" style="13" customWidth="1"/>
    <col min="12" max="16384" width="8.875" style="13"/>
  </cols>
  <sheetData>
    <row r="1" spans="1:8" ht="21" x14ac:dyDescent="0.2">
      <c r="A1" s="19" t="s">
        <v>86</v>
      </c>
    </row>
    <row r="2" spans="1:8" ht="13.5" x14ac:dyDescent="0.15">
      <c r="A2" s="14" t="s">
        <v>87</v>
      </c>
    </row>
    <row r="3" spans="1:8" ht="13.5" x14ac:dyDescent="0.15">
      <c r="A3" s="14" t="s">
        <v>88</v>
      </c>
    </row>
    <row r="5" spans="1:8" ht="13.5" x14ac:dyDescent="0.15">
      <c r="A5" s="20" t="s">
        <v>89</v>
      </c>
      <c r="H5" s="15" t="s">
        <v>90</v>
      </c>
    </row>
    <row r="6" spans="1:8" ht="37.5" customHeight="1" x14ac:dyDescent="0.15">
      <c r="A6" s="57" t="s">
        <v>91</v>
      </c>
      <c r="B6" s="58" t="s">
        <v>92</v>
      </c>
      <c r="C6" s="58" t="s">
        <v>93</v>
      </c>
      <c r="D6" s="58" t="s">
        <v>94</v>
      </c>
      <c r="E6" s="58" t="s">
        <v>95</v>
      </c>
      <c r="F6" s="58" t="s">
        <v>96</v>
      </c>
      <c r="G6" s="58" t="s">
        <v>97</v>
      </c>
      <c r="H6" s="58" t="s">
        <v>98</v>
      </c>
    </row>
    <row r="7" spans="1:8" ht="18" customHeight="1" x14ac:dyDescent="0.15">
      <c r="A7" s="60" t="s">
        <v>99</v>
      </c>
      <c r="B7" s="59" t="s">
        <v>363</v>
      </c>
      <c r="C7" s="59" t="s">
        <v>364</v>
      </c>
      <c r="D7" s="18">
        <v>7500000</v>
      </c>
      <c r="E7" s="59" t="s">
        <v>100</v>
      </c>
      <c r="F7" s="59" t="s">
        <v>100</v>
      </c>
      <c r="G7" s="59" t="s">
        <v>365</v>
      </c>
      <c r="H7" s="18">
        <f>D7</f>
        <v>7500000</v>
      </c>
    </row>
    <row r="8" spans="1:8" ht="18" customHeight="1" x14ac:dyDescent="0.15">
      <c r="A8" s="60" t="s">
        <v>101</v>
      </c>
      <c r="B8" s="59" t="s">
        <v>364</v>
      </c>
      <c r="C8" s="59" t="s">
        <v>100</v>
      </c>
      <c r="D8" s="18">
        <v>4100000</v>
      </c>
      <c r="E8" s="59" t="s">
        <v>364</v>
      </c>
      <c r="F8" s="59" t="s">
        <v>366</v>
      </c>
      <c r="G8" s="59" t="s">
        <v>100</v>
      </c>
      <c r="H8" s="18">
        <f t="shared" ref="H8:H27" si="0">D8</f>
        <v>4100000</v>
      </c>
    </row>
    <row r="9" spans="1:8" ht="18" customHeight="1" x14ac:dyDescent="0.15">
      <c r="A9" s="60" t="s">
        <v>102</v>
      </c>
      <c r="B9" s="59" t="s">
        <v>367</v>
      </c>
      <c r="C9" s="59" t="s">
        <v>100</v>
      </c>
      <c r="D9" s="18">
        <v>3000000</v>
      </c>
      <c r="E9" s="59" t="s">
        <v>363</v>
      </c>
      <c r="F9" s="59" t="s">
        <v>365</v>
      </c>
      <c r="G9" s="59" t="s">
        <v>364</v>
      </c>
      <c r="H9" s="18">
        <f t="shared" si="0"/>
        <v>3000000</v>
      </c>
    </row>
    <row r="10" spans="1:8" ht="18" customHeight="1" x14ac:dyDescent="0.15">
      <c r="A10" s="60" t="s">
        <v>103</v>
      </c>
      <c r="B10" s="59" t="s">
        <v>368</v>
      </c>
      <c r="C10" s="59" t="s">
        <v>100</v>
      </c>
      <c r="D10" s="18">
        <v>55282000</v>
      </c>
      <c r="E10" s="59" t="s">
        <v>366</v>
      </c>
      <c r="F10" s="59" t="s">
        <v>364</v>
      </c>
      <c r="G10" s="59" t="s">
        <v>369</v>
      </c>
      <c r="H10" s="18">
        <f t="shared" si="0"/>
        <v>55282000</v>
      </c>
    </row>
    <row r="11" spans="1:8" ht="18" customHeight="1" x14ac:dyDescent="0.15">
      <c r="A11" s="60" t="s">
        <v>104</v>
      </c>
      <c r="B11" s="59" t="s">
        <v>365</v>
      </c>
      <c r="C11" s="59" t="s">
        <v>368</v>
      </c>
      <c r="D11" s="18">
        <v>2855000</v>
      </c>
      <c r="E11" s="59" t="s">
        <v>364</v>
      </c>
      <c r="F11" s="59" t="s">
        <v>365</v>
      </c>
      <c r="G11" s="59" t="s">
        <v>364</v>
      </c>
      <c r="H11" s="18">
        <f t="shared" si="0"/>
        <v>2855000</v>
      </c>
    </row>
    <row r="12" spans="1:8" ht="18" customHeight="1" x14ac:dyDescent="0.15">
      <c r="A12" s="60" t="s">
        <v>105</v>
      </c>
      <c r="B12" s="59" t="s">
        <v>364</v>
      </c>
      <c r="C12" s="59" t="s">
        <v>370</v>
      </c>
      <c r="D12" s="18">
        <v>2819000</v>
      </c>
      <c r="E12" s="59" t="s">
        <v>365</v>
      </c>
      <c r="F12" s="59" t="s">
        <v>370</v>
      </c>
      <c r="G12" s="59" t="s">
        <v>363</v>
      </c>
      <c r="H12" s="18">
        <f t="shared" si="0"/>
        <v>2819000</v>
      </c>
    </row>
    <row r="13" spans="1:8" ht="18" customHeight="1" x14ac:dyDescent="0.15">
      <c r="A13" s="60" t="s">
        <v>106</v>
      </c>
      <c r="B13" s="59" t="s">
        <v>100</v>
      </c>
      <c r="C13" s="59" t="s">
        <v>368</v>
      </c>
      <c r="D13" s="18">
        <v>600000</v>
      </c>
      <c r="E13" s="59" t="s">
        <v>367</v>
      </c>
      <c r="F13" s="59" t="s">
        <v>363</v>
      </c>
      <c r="G13" s="59" t="s">
        <v>368</v>
      </c>
      <c r="H13" s="18">
        <f t="shared" si="0"/>
        <v>600000</v>
      </c>
    </row>
    <row r="14" spans="1:8" ht="18" customHeight="1" x14ac:dyDescent="0.15">
      <c r="A14" s="60" t="s">
        <v>107</v>
      </c>
      <c r="B14" s="59" t="s">
        <v>363</v>
      </c>
      <c r="C14" s="59" t="s">
        <v>371</v>
      </c>
      <c r="D14" s="18">
        <v>660000</v>
      </c>
      <c r="E14" s="59" t="s">
        <v>370</v>
      </c>
      <c r="F14" s="59" t="s">
        <v>364</v>
      </c>
      <c r="G14" s="59" t="s">
        <v>100</v>
      </c>
      <c r="H14" s="18">
        <f t="shared" si="0"/>
        <v>660000</v>
      </c>
    </row>
    <row r="15" spans="1:8" ht="18" customHeight="1" x14ac:dyDescent="0.15">
      <c r="A15" s="60" t="s">
        <v>108</v>
      </c>
      <c r="B15" s="59" t="s">
        <v>364</v>
      </c>
      <c r="C15" s="59" t="s">
        <v>368</v>
      </c>
      <c r="D15" s="18">
        <v>7094000</v>
      </c>
      <c r="E15" s="59" t="s">
        <v>364</v>
      </c>
      <c r="F15" s="59" t="s">
        <v>368</v>
      </c>
      <c r="G15" s="59" t="s">
        <v>364</v>
      </c>
      <c r="H15" s="18">
        <f t="shared" si="0"/>
        <v>7094000</v>
      </c>
    </row>
    <row r="16" spans="1:8" ht="18" customHeight="1" x14ac:dyDescent="0.15">
      <c r="A16" s="60" t="s">
        <v>109</v>
      </c>
      <c r="B16" s="59" t="s">
        <v>100</v>
      </c>
      <c r="C16" s="59" t="s">
        <v>364</v>
      </c>
      <c r="D16" s="18">
        <v>1992000</v>
      </c>
      <c r="E16" s="59" t="s">
        <v>100</v>
      </c>
      <c r="F16" s="59" t="s">
        <v>364</v>
      </c>
      <c r="G16" s="59" t="s">
        <v>100</v>
      </c>
      <c r="H16" s="18">
        <f t="shared" si="0"/>
        <v>1992000</v>
      </c>
    </row>
    <row r="17" spans="1:10" ht="18" customHeight="1" x14ac:dyDescent="0.15">
      <c r="A17" s="60" t="s">
        <v>110</v>
      </c>
      <c r="B17" s="59" t="s">
        <v>100</v>
      </c>
      <c r="C17" s="59" t="s">
        <v>363</v>
      </c>
      <c r="D17" s="18">
        <v>112000</v>
      </c>
      <c r="E17" s="59" t="s">
        <v>364</v>
      </c>
      <c r="F17" s="59" t="s">
        <v>366</v>
      </c>
      <c r="G17" s="59" t="s">
        <v>100</v>
      </c>
      <c r="H17" s="18">
        <f t="shared" si="0"/>
        <v>112000</v>
      </c>
    </row>
    <row r="18" spans="1:10" ht="18" customHeight="1" x14ac:dyDescent="0.15">
      <c r="A18" s="60" t="s">
        <v>111</v>
      </c>
      <c r="B18" s="59" t="s">
        <v>100</v>
      </c>
      <c r="C18" s="59" t="s">
        <v>371</v>
      </c>
      <c r="D18" s="18">
        <v>3000</v>
      </c>
      <c r="E18" s="59" t="s">
        <v>364</v>
      </c>
      <c r="F18" s="59" t="s">
        <v>100</v>
      </c>
      <c r="G18" s="59" t="s">
        <v>363</v>
      </c>
      <c r="H18" s="18">
        <f t="shared" si="0"/>
        <v>3000</v>
      </c>
    </row>
    <row r="19" spans="1:10" ht="18" customHeight="1" x14ac:dyDescent="0.15">
      <c r="A19" s="60" t="s">
        <v>112</v>
      </c>
      <c r="B19" s="59" t="s">
        <v>364</v>
      </c>
      <c r="C19" s="59" t="s">
        <v>369</v>
      </c>
      <c r="D19" s="18">
        <v>10000</v>
      </c>
      <c r="E19" s="59" t="s">
        <v>370</v>
      </c>
      <c r="F19" s="59" t="s">
        <v>366</v>
      </c>
      <c r="G19" s="59" t="s">
        <v>363</v>
      </c>
      <c r="H19" s="18">
        <f t="shared" si="0"/>
        <v>10000</v>
      </c>
    </row>
    <row r="20" spans="1:10" ht="18" customHeight="1" x14ac:dyDescent="0.15">
      <c r="A20" s="60" t="s">
        <v>113</v>
      </c>
      <c r="B20" s="59" t="s">
        <v>365</v>
      </c>
      <c r="C20" s="59" t="s">
        <v>364</v>
      </c>
      <c r="D20" s="18">
        <v>3000000</v>
      </c>
      <c r="E20" s="59" t="s">
        <v>100</v>
      </c>
      <c r="F20" s="59" t="s">
        <v>363</v>
      </c>
      <c r="G20" s="59" t="s">
        <v>367</v>
      </c>
      <c r="H20" s="18">
        <f t="shared" si="0"/>
        <v>3000000</v>
      </c>
    </row>
    <row r="21" spans="1:10" ht="18" customHeight="1" x14ac:dyDescent="0.15">
      <c r="A21" s="60" t="s">
        <v>114</v>
      </c>
      <c r="B21" s="59" t="s">
        <v>370</v>
      </c>
      <c r="C21" s="59" t="s">
        <v>363</v>
      </c>
      <c r="D21" s="18">
        <v>100000000</v>
      </c>
      <c r="E21" s="59" t="s">
        <v>371</v>
      </c>
      <c r="F21" s="59" t="s">
        <v>100</v>
      </c>
      <c r="G21" s="59" t="s">
        <v>366</v>
      </c>
      <c r="H21" s="18">
        <f t="shared" si="0"/>
        <v>100000000</v>
      </c>
    </row>
    <row r="22" spans="1:10" ht="18" customHeight="1" x14ac:dyDescent="0.15">
      <c r="A22" s="60" t="s">
        <v>115</v>
      </c>
      <c r="B22" s="59" t="s">
        <v>363</v>
      </c>
      <c r="C22" s="59" t="s">
        <v>368</v>
      </c>
      <c r="D22" s="18">
        <v>500000</v>
      </c>
      <c r="E22" s="59" t="s">
        <v>368</v>
      </c>
      <c r="F22" s="59" t="s">
        <v>100</v>
      </c>
      <c r="G22" s="59" t="s">
        <v>100</v>
      </c>
      <c r="H22" s="18">
        <f t="shared" si="0"/>
        <v>500000</v>
      </c>
    </row>
    <row r="23" spans="1:10" ht="18" customHeight="1" x14ac:dyDescent="0.15">
      <c r="A23" s="60" t="s">
        <v>116</v>
      </c>
      <c r="B23" s="59" t="s">
        <v>364</v>
      </c>
      <c r="C23" s="59" t="s">
        <v>100</v>
      </c>
      <c r="D23" s="18">
        <v>17800000</v>
      </c>
      <c r="E23" s="59" t="s">
        <v>367</v>
      </c>
      <c r="F23" s="59" t="s">
        <v>100</v>
      </c>
      <c r="G23" s="59" t="s">
        <v>363</v>
      </c>
      <c r="H23" s="18">
        <f t="shared" si="0"/>
        <v>17800000</v>
      </c>
    </row>
    <row r="24" spans="1:10" ht="18" customHeight="1" x14ac:dyDescent="0.15">
      <c r="A24" s="60" t="s">
        <v>117</v>
      </c>
      <c r="B24" s="59" t="s">
        <v>368</v>
      </c>
      <c r="C24" s="59" t="s">
        <v>364</v>
      </c>
      <c r="D24" s="18">
        <v>56200000</v>
      </c>
      <c r="E24" s="59" t="s">
        <v>100</v>
      </c>
      <c r="F24" s="59" t="s">
        <v>100</v>
      </c>
      <c r="G24" s="59" t="s">
        <v>100</v>
      </c>
      <c r="H24" s="18">
        <f t="shared" si="0"/>
        <v>56200000</v>
      </c>
    </row>
    <row r="25" spans="1:10" ht="18" customHeight="1" x14ac:dyDescent="0.15">
      <c r="A25" s="60" t="s">
        <v>118</v>
      </c>
      <c r="B25" s="59" t="s">
        <v>364</v>
      </c>
      <c r="C25" s="59" t="s">
        <v>100</v>
      </c>
      <c r="D25" s="18">
        <v>105000000</v>
      </c>
      <c r="E25" s="59" t="s">
        <v>368</v>
      </c>
      <c r="F25" s="59" t="s">
        <v>370</v>
      </c>
      <c r="G25" s="59" t="s">
        <v>364</v>
      </c>
      <c r="H25" s="18">
        <f t="shared" si="0"/>
        <v>105000000</v>
      </c>
    </row>
    <row r="26" spans="1:10" ht="18" customHeight="1" x14ac:dyDescent="0.15">
      <c r="A26" s="60" t="s">
        <v>119</v>
      </c>
      <c r="B26" s="59" t="s">
        <v>366</v>
      </c>
      <c r="C26" s="59" t="s">
        <v>100</v>
      </c>
      <c r="D26" s="18">
        <v>1000</v>
      </c>
      <c r="E26" s="59" t="s">
        <v>363</v>
      </c>
      <c r="F26" s="59" t="s">
        <v>369</v>
      </c>
      <c r="G26" s="59" t="s">
        <v>100</v>
      </c>
      <c r="H26" s="18">
        <f t="shared" si="0"/>
        <v>1000</v>
      </c>
    </row>
    <row r="27" spans="1:10" ht="18" customHeight="1" x14ac:dyDescent="0.15">
      <c r="A27" s="60" t="s">
        <v>120</v>
      </c>
      <c r="B27" s="59" t="s">
        <v>100</v>
      </c>
      <c r="C27" s="59" t="s">
        <v>363</v>
      </c>
      <c r="D27" s="18">
        <v>400000</v>
      </c>
      <c r="E27" s="59" t="s">
        <v>364</v>
      </c>
      <c r="F27" s="59" t="s">
        <v>100</v>
      </c>
      <c r="G27" s="59" t="s">
        <v>364</v>
      </c>
      <c r="H27" s="18">
        <f t="shared" si="0"/>
        <v>400000</v>
      </c>
    </row>
    <row r="28" spans="1:10" ht="18" customHeight="1" x14ac:dyDescent="0.15">
      <c r="A28" s="59" t="s">
        <v>77</v>
      </c>
      <c r="B28" s="59" t="s">
        <v>100</v>
      </c>
      <c r="C28" s="59" t="s">
        <v>100</v>
      </c>
      <c r="D28" s="18">
        <f>SUM(D7:D27)</f>
        <v>368928000</v>
      </c>
      <c r="E28" s="59" t="s">
        <v>100</v>
      </c>
      <c r="F28" s="59" t="s">
        <v>365</v>
      </c>
      <c r="G28" s="59" t="s">
        <v>100</v>
      </c>
      <c r="H28" s="18">
        <f>SUM(H7:H27)</f>
        <v>368928000</v>
      </c>
    </row>
    <row r="30" spans="1:10" ht="13.5" x14ac:dyDescent="0.15">
      <c r="A30" s="20" t="s">
        <v>121</v>
      </c>
      <c r="J30" s="15" t="s">
        <v>90</v>
      </c>
    </row>
    <row r="31" spans="1:10" ht="37.5" customHeight="1" x14ac:dyDescent="0.15">
      <c r="A31" s="57" t="s">
        <v>122</v>
      </c>
      <c r="B31" s="58" t="s">
        <v>123</v>
      </c>
      <c r="C31" s="58" t="s">
        <v>124</v>
      </c>
      <c r="D31" s="58" t="s">
        <v>125</v>
      </c>
      <c r="E31" s="58" t="s">
        <v>126</v>
      </c>
      <c r="F31" s="58" t="s">
        <v>127</v>
      </c>
      <c r="G31" s="58" t="s">
        <v>128</v>
      </c>
      <c r="H31" s="58" t="s">
        <v>129</v>
      </c>
      <c r="I31" s="58" t="s">
        <v>130</v>
      </c>
      <c r="J31" s="58" t="s">
        <v>98</v>
      </c>
    </row>
    <row r="32" spans="1:10" ht="18" customHeight="1" x14ac:dyDescent="0.15">
      <c r="A32" s="60" t="s">
        <v>131</v>
      </c>
      <c r="B32" s="18">
        <v>4850681000</v>
      </c>
      <c r="C32" s="18">
        <v>12613323000</v>
      </c>
      <c r="D32" s="18">
        <v>1706119000</v>
      </c>
      <c r="E32" s="18">
        <f t="shared" ref="E32:E39" si="1">C32-D32</f>
        <v>10907204000</v>
      </c>
      <c r="F32" s="59" t="s">
        <v>365</v>
      </c>
      <c r="G32" s="59" t="s">
        <v>364</v>
      </c>
      <c r="H32" s="59" t="s">
        <v>363</v>
      </c>
      <c r="I32" s="59" t="s">
        <v>365</v>
      </c>
      <c r="J32" s="18">
        <f>B32</f>
        <v>4850681000</v>
      </c>
    </row>
    <row r="33" spans="1:11" ht="18" customHeight="1" x14ac:dyDescent="0.15">
      <c r="A33" s="60" t="s">
        <v>132</v>
      </c>
      <c r="B33" s="18">
        <v>10200000</v>
      </c>
      <c r="C33" s="18">
        <v>39698601</v>
      </c>
      <c r="D33" s="18">
        <v>3445938</v>
      </c>
      <c r="E33" s="18">
        <f t="shared" si="1"/>
        <v>36252663</v>
      </c>
      <c r="F33" s="59" t="s">
        <v>365</v>
      </c>
      <c r="G33" s="59" t="s">
        <v>366</v>
      </c>
      <c r="H33" s="59" t="s">
        <v>372</v>
      </c>
      <c r="I33" s="59" t="s">
        <v>364</v>
      </c>
      <c r="J33" s="18">
        <f t="shared" ref="J33" si="2">B33</f>
        <v>10200000</v>
      </c>
    </row>
    <row r="34" spans="1:11" ht="18" customHeight="1" x14ac:dyDescent="0.15">
      <c r="A34" s="60" t="s">
        <v>133</v>
      </c>
      <c r="B34" s="18">
        <v>20200000</v>
      </c>
      <c r="C34" s="18">
        <v>1701081165</v>
      </c>
      <c r="D34" s="18">
        <v>505806315</v>
      </c>
      <c r="E34" s="18">
        <f t="shared" si="1"/>
        <v>1195274850</v>
      </c>
      <c r="F34" s="59" t="s">
        <v>369</v>
      </c>
      <c r="G34" s="59" t="s">
        <v>100</v>
      </c>
      <c r="H34" s="59" t="s">
        <v>100</v>
      </c>
      <c r="I34" s="59" t="s">
        <v>100</v>
      </c>
      <c r="J34" s="18">
        <f>B34</f>
        <v>20200000</v>
      </c>
    </row>
    <row r="35" spans="1:11" ht="18" customHeight="1" x14ac:dyDescent="0.15">
      <c r="A35" s="60" t="s">
        <v>134</v>
      </c>
      <c r="B35" s="18">
        <v>200000</v>
      </c>
      <c r="C35" s="18">
        <v>307329534</v>
      </c>
      <c r="D35" s="18">
        <v>305846482</v>
      </c>
      <c r="E35" s="18">
        <f t="shared" si="1"/>
        <v>1483052</v>
      </c>
      <c r="F35" s="59" t="s">
        <v>364</v>
      </c>
      <c r="G35" s="59" t="s">
        <v>100</v>
      </c>
      <c r="H35" s="59" t="s">
        <v>100</v>
      </c>
      <c r="I35" s="59" t="s">
        <v>100</v>
      </c>
      <c r="J35" s="18">
        <f>B35</f>
        <v>200000</v>
      </c>
    </row>
    <row r="36" spans="1:11" ht="18" customHeight="1" x14ac:dyDescent="0.15">
      <c r="A36" s="60" t="s">
        <v>135</v>
      </c>
      <c r="B36" s="18">
        <v>30000000</v>
      </c>
      <c r="C36" s="18">
        <v>298474405</v>
      </c>
      <c r="D36" s="18">
        <v>116960120</v>
      </c>
      <c r="E36" s="18">
        <f t="shared" si="1"/>
        <v>181514285</v>
      </c>
      <c r="F36" s="59" t="s">
        <v>366</v>
      </c>
      <c r="G36" s="59" t="s">
        <v>364</v>
      </c>
      <c r="H36" s="59" t="s">
        <v>100</v>
      </c>
      <c r="I36" s="59" t="s">
        <v>367</v>
      </c>
      <c r="J36" s="18">
        <f t="shared" ref="J36" si="3">B36</f>
        <v>30000000</v>
      </c>
    </row>
    <row r="37" spans="1:11" ht="18" customHeight="1" x14ac:dyDescent="0.15">
      <c r="A37" s="60" t="s">
        <v>136</v>
      </c>
      <c r="B37" s="18">
        <v>345611946</v>
      </c>
      <c r="C37" s="18">
        <v>36060342380</v>
      </c>
      <c r="D37" s="18">
        <v>22319013169</v>
      </c>
      <c r="E37" s="18">
        <f t="shared" si="1"/>
        <v>13741329211</v>
      </c>
      <c r="F37" s="59" t="s">
        <v>100</v>
      </c>
      <c r="G37" s="59" t="s">
        <v>100</v>
      </c>
      <c r="H37" s="59" t="s">
        <v>100</v>
      </c>
      <c r="I37" s="59" t="s">
        <v>364</v>
      </c>
      <c r="J37" s="18">
        <f>B37</f>
        <v>345611946</v>
      </c>
    </row>
    <row r="38" spans="1:11" ht="18" customHeight="1" x14ac:dyDescent="0.15">
      <c r="A38" s="60" t="s">
        <v>137</v>
      </c>
      <c r="B38" s="18">
        <v>992227614</v>
      </c>
      <c r="C38" s="18">
        <v>55170268029</v>
      </c>
      <c r="D38" s="18">
        <v>53277007961</v>
      </c>
      <c r="E38" s="18">
        <f t="shared" si="1"/>
        <v>1893260068</v>
      </c>
      <c r="F38" s="59" t="s">
        <v>364</v>
      </c>
      <c r="G38" s="59" t="s">
        <v>364</v>
      </c>
      <c r="H38" s="59" t="s">
        <v>366</v>
      </c>
      <c r="I38" s="59" t="s">
        <v>100</v>
      </c>
      <c r="J38" s="18">
        <f t="shared" ref="J38" si="4">B38</f>
        <v>992227614</v>
      </c>
    </row>
    <row r="39" spans="1:11" ht="18" customHeight="1" x14ac:dyDescent="0.15">
      <c r="A39" s="60" t="s">
        <v>138</v>
      </c>
      <c r="B39" s="18">
        <v>166850000</v>
      </c>
      <c r="C39" s="18">
        <v>5761906999</v>
      </c>
      <c r="D39" s="18">
        <v>1539496710</v>
      </c>
      <c r="E39" s="18">
        <f t="shared" si="1"/>
        <v>4222410289</v>
      </c>
      <c r="F39" s="59" t="s">
        <v>367</v>
      </c>
      <c r="G39" s="59" t="s">
        <v>100</v>
      </c>
      <c r="H39" s="59" t="s">
        <v>367</v>
      </c>
      <c r="I39" s="59" t="s">
        <v>367</v>
      </c>
      <c r="J39" s="18">
        <f>B39</f>
        <v>166850000</v>
      </c>
    </row>
    <row r="40" spans="1:11" ht="18" customHeight="1" x14ac:dyDescent="0.15">
      <c r="A40" s="59" t="s">
        <v>77</v>
      </c>
      <c r="B40" s="18">
        <f>SUM(B32:B39)</f>
        <v>6415970560</v>
      </c>
      <c r="C40" s="18">
        <f t="shared" ref="C40:E40" si="5">SUM(C32:C39)</f>
        <v>111952424113</v>
      </c>
      <c r="D40" s="18">
        <f t="shared" si="5"/>
        <v>79773695695</v>
      </c>
      <c r="E40" s="18">
        <f t="shared" si="5"/>
        <v>32178728418</v>
      </c>
      <c r="F40" s="59" t="s">
        <v>369</v>
      </c>
      <c r="G40" s="59" t="s">
        <v>370</v>
      </c>
      <c r="H40" s="59" t="s">
        <v>366</v>
      </c>
      <c r="I40" s="59" t="s">
        <v>364</v>
      </c>
      <c r="J40" s="18">
        <f t="shared" ref="J40" si="6">SUM(J32:J39)</f>
        <v>6415970560</v>
      </c>
    </row>
    <row r="42" spans="1:11" ht="13.5" x14ac:dyDescent="0.15">
      <c r="A42" s="20" t="s">
        <v>139</v>
      </c>
      <c r="K42" s="15" t="s">
        <v>90</v>
      </c>
    </row>
    <row r="43" spans="1:11" ht="37.5" customHeight="1" x14ac:dyDescent="0.15">
      <c r="A43" s="57" t="s">
        <v>122</v>
      </c>
      <c r="B43" s="58" t="s">
        <v>140</v>
      </c>
      <c r="C43" s="58" t="s">
        <v>124</v>
      </c>
      <c r="D43" s="58" t="s">
        <v>125</v>
      </c>
      <c r="E43" s="58" t="s">
        <v>126</v>
      </c>
      <c r="F43" s="58" t="s">
        <v>127</v>
      </c>
      <c r="G43" s="58" t="s">
        <v>128</v>
      </c>
      <c r="H43" s="58" t="s">
        <v>129</v>
      </c>
      <c r="I43" s="58" t="s">
        <v>141</v>
      </c>
      <c r="J43" s="58" t="s">
        <v>142</v>
      </c>
      <c r="K43" s="58" t="s">
        <v>98</v>
      </c>
    </row>
    <row r="44" spans="1:11" ht="18" customHeight="1" x14ac:dyDescent="0.15">
      <c r="A44" s="60" t="s">
        <v>143</v>
      </c>
      <c r="B44" s="18">
        <v>33399000</v>
      </c>
      <c r="C44" s="59" t="s">
        <v>365</v>
      </c>
      <c r="D44" s="59" t="s">
        <v>364</v>
      </c>
      <c r="E44" s="59" t="s">
        <v>365</v>
      </c>
      <c r="F44" s="59" t="s">
        <v>100</v>
      </c>
      <c r="G44" s="59" t="s">
        <v>370</v>
      </c>
      <c r="H44" s="59" t="s">
        <v>365</v>
      </c>
      <c r="I44" s="59" t="s">
        <v>370</v>
      </c>
      <c r="J44" s="18">
        <f>B44</f>
        <v>33399000</v>
      </c>
      <c r="K44" s="18">
        <f>J44</f>
        <v>33399000</v>
      </c>
    </row>
    <row r="45" spans="1:11" ht="18" customHeight="1" x14ac:dyDescent="0.15">
      <c r="A45" s="60" t="s">
        <v>144</v>
      </c>
      <c r="B45" s="18">
        <v>17820000</v>
      </c>
      <c r="C45" s="59" t="s">
        <v>364</v>
      </c>
      <c r="D45" s="59" t="s">
        <v>366</v>
      </c>
      <c r="E45" s="59" t="s">
        <v>365</v>
      </c>
      <c r="F45" s="59" t="s">
        <v>371</v>
      </c>
      <c r="G45" s="59" t="s">
        <v>364</v>
      </c>
      <c r="H45" s="59" t="s">
        <v>364</v>
      </c>
      <c r="I45" s="59" t="s">
        <v>364</v>
      </c>
      <c r="J45" s="18">
        <f t="shared" ref="J45:J70" si="7">B45</f>
        <v>17820000</v>
      </c>
      <c r="K45" s="18">
        <f t="shared" ref="K45:K70" si="8">J45</f>
        <v>17820000</v>
      </c>
    </row>
    <row r="46" spans="1:11" ht="18" customHeight="1" x14ac:dyDescent="0.15">
      <c r="A46" s="60" t="s">
        <v>145</v>
      </c>
      <c r="B46" s="18">
        <v>29106000</v>
      </c>
      <c r="C46" s="59" t="s">
        <v>100</v>
      </c>
      <c r="D46" s="59" t="s">
        <v>364</v>
      </c>
      <c r="E46" s="59" t="s">
        <v>364</v>
      </c>
      <c r="F46" s="59" t="s">
        <v>364</v>
      </c>
      <c r="G46" s="59" t="s">
        <v>364</v>
      </c>
      <c r="H46" s="59" t="s">
        <v>364</v>
      </c>
      <c r="I46" s="59" t="s">
        <v>366</v>
      </c>
      <c r="J46" s="18">
        <f t="shared" si="7"/>
        <v>29106000</v>
      </c>
      <c r="K46" s="18">
        <f t="shared" si="8"/>
        <v>29106000</v>
      </c>
    </row>
    <row r="47" spans="1:11" ht="18" customHeight="1" x14ac:dyDescent="0.15">
      <c r="A47" s="60" t="s">
        <v>146</v>
      </c>
      <c r="B47" s="18">
        <v>236000</v>
      </c>
      <c r="C47" s="59" t="s">
        <v>366</v>
      </c>
      <c r="D47" s="59" t="s">
        <v>365</v>
      </c>
      <c r="E47" s="59" t="s">
        <v>366</v>
      </c>
      <c r="F47" s="59" t="s">
        <v>364</v>
      </c>
      <c r="G47" s="59" t="s">
        <v>364</v>
      </c>
      <c r="H47" s="59" t="s">
        <v>364</v>
      </c>
      <c r="I47" s="59" t="s">
        <v>364</v>
      </c>
      <c r="J47" s="18">
        <f t="shared" si="7"/>
        <v>236000</v>
      </c>
      <c r="K47" s="18">
        <f t="shared" si="8"/>
        <v>236000</v>
      </c>
    </row>
    <row r="48" spans="1:11" ht="18" customHeight="1" x14ac:dyDescent="0.15">
      <c r="A48" s="60" t="s">
        <v>147</v>
      </c>
      <c r="B48" s="18">
        <v>34760000</v>
      </c>
      <c r="C48" s="59" t="s">
        <v>365</v>
      </c>
      <c r="D48" s="59" t="s">
        <v>365</v>
      </c>
      <c r="E48" s="59" t="s">
        <v>364</v>
      </c>
      <c r="F48" s="59" t="s">
        <v>365</v>
      </c>
      <c r="G48" s="59" t="s">
        <v>364</v>
      </c>
      <c r="H48" s="59" t="s">
        <v>364</v>
      </c>
      <c r="I48" s="59" t="s">
        <v>365</v>
      </c>
      <c r="J48" s="18">
        <f t="shared" si="7"/>
        <v>34760000</v>
      </c>
      <c r="K48" s="18">
        <f t="shared" si="8"/>
        <v>34760000</v>
      </c>
    </row>
    <row r="49" spans="1:11" ht="18" customHeight="1" x14ac:dyDescent="0.15">
      <c r="A49" s="60" t="s">
        <v>148</v>
      </c>
      <c r="B49" s="18">
        <v>14700000</v>
      </c>
      <c r="C49" s="59" t="s">
        <v>365</v>
      </c>
      <c r="D49" s="59" t="s">
        <v>364</v>
      </c>
      <c r="E49" s="59" t="s">
        <v>365</v>
      </c>
      <c r="F49" s="59" t="s">
        <v>364</v>
      </c>
      <c r="G49" s="59" t="s">
        <v>365</v>
      </c>
      <c r="H49" s="59" t="s">
        <v>365</v>
      </c>
      <c r="I49" s="59" t="s">
        <v>364</v>
      </c>
      <c r="J49" s="18">
        <f t="shared" si="7"/>
        <v>14700000</v>
      </c>
      <c r="K49" s="18">
        <f t="shared" si="8"/>
        <v>14700000</v>
      </c>
    </row>
    <row r="50" spans="1:11" ht="18" customHeight="1" x14ac:dyDescent="0.15">
      <c r="A50" s="60" t="s">
        <v>149</v>
      </c>
      <c r="B50" s="18">
        <v>3390000</v>
      </c>
      <c r="C50" s="59" t="s">
        <v>366</v>
      </c>
      <c r="D50" s="59" t="s">
        <v>364</v>
      </c>
      <c r="E50" s="59" t="s">
        <v>365</v>
      </c>
      <c r="F50" s="59" t="s">
        <v>365</v>
      </c>
      <c r="G50" s="59" t="s">
        <v>364</v>
      </c>
      <c r="H50" s="59" t="s">
        <v>364</v>
      </c>
      <c r="I50" s="59" t="s">
        <v>366</v>
      </c>
      <c r="J50" s="18">
        <f t="shared" si="7"/>
        <v>3390000</v>
      </c>
      <c r="K50" s="18">
        <f t="shared" si="8"/>
        <v>3390000</v>
      </c>
    </row>
    <row r="51" spans="1:11" ht="18" customHeight="1" x14ac:dyDescent="0.15">
      <c r="A51" s="60" t="s">
        <v>150</v>
      </c>
      <c r="B51" s="18">
        <v>14000000</v>
      </c>
      <c r="C51" s="59" t="s">
        <v>364</v>
      </c>
      <c r="D51" s="59" t="s">
        <v>366</v>
      </c>
      <c r="E51" s="59" t="s">
        <v>366</v>
      </c>
      <c r="F51" s="59" t="s">
        <v>364</v>
      </c>
      <c r="G51" s="59" t="s">
        <v>366</v>
      </c>
      <c r="H51" s="59" t="s">
        <v>100</v>
      </c>
      <c r="I51" s="59" t="s">
        <v>364</v>
      </c>
      <c r="J51" s="18">
        <f t="shared" si="7"/>
        <v>14000000</v>
      </c>
      <c r="K51" s="18">
        <f t="shared" si="8"/>
        <v>14000000</v>
      </c>
    </row>
    <row r="52" spans="1:11" ht="18" customHeight="1" x14ac:dyDescent="0.15">
      <c r="A52" s="60" t="s">
        <v>151</v>
      </c>
      <c r="B52" s="18">
        <v>137523000</v>
      </c>
      <c r="C52" s="59" t="s">
        <v>364</v>
      </c>
      <c r="D52" s="59" t="s">
        <v>364</v>
      </c>
      <c r="E52" s="59" t="s">
        <v>364</v>
      </c>
      <c r="F52" s="59" t="s">
        <v>366</v>
      </c>
      <c r="G52" s="59" t="s">
        <v>364</v>
      </c>
      <c r="H52" s="59" t="s">
        <v>365</v>
      </c>
      <c r="I52" s="59" t="s">
        <v>364</v>
      </c>
      <c r="J52" s="18">
        <f t="shared" si="7"/>
        <v>137523000</v>
      </c>
      <c r="K52" s="18">
        <f t="shared" si="8"/>
        <v>137523000</v>
      </c>
    </row>
    <row r="53" spans="1:11" ht="18" customHeight="1" x14ac:dyDescent="0.15">
      <c r="A53" s="60" t="s">
        <v>152</v>
      </c>
      <c r="B53" s="18">
        <v>750000</v>
      </c>
      <c r="C53" s="59" t="s">
        <v>365</v>
      </c>
      <c r="D53" s="59" t="s">
        <v>365</v>
      </c>
      <c r="E53" s="59" t="s">
        <v>365</v>
      </c>
      <c r="F53" s="59" t="s">
        <v>365</v>
      </c>
      <c r="G53" s="59" t="s">
        <v>365</v>
      </c>
      <c r="H53" s="59" t="s">
        <v>364</v>
      </c>
      <c r="I53" s="59" t="s">
        <v>365</v>
      </c>
      <c r="J53" s="18">
        <f t="shared" si="7"/>
        <v>750000</v>
      </c>
      <c r="K53" s="18">
        <f t="shared" si="8"/>
        <v>750000</v>
      </c>
    </row>
    <row r="54" spans="1:11" ht="18" customHeight="1" x14ac:dyDescent="0.15">
      <c r="A54" s="60" t="s">
        <v>153</v>
      </c>
      <c r="B54" s="18">
        <v>1010000</v>
      </c>
      <c r="C54" s="59" t="s">
        <v>365</v>
      </c>
      <c r="D54" s="59" t="s">
        <v>364</v>
      </c>
      <c r="E54" s="59" t="s">
        <v>364</v>
      </c>
      <c r="F54" s="59" t="s">
        <v>365</v>
      </c>
      <c r="G54" s="59" t="s">
        <v>364</v>
      </c>
      <c r="H54" s="59" t="s">
        <v>369</v>
      </c>
      <c r="I54" s="59" t="s">
        <v>365</v>
      </c>
      <c r="J54" s="18">
        <f t="shared" si="7"/>
        <v>1010000</v>
      </c>
      <c r="K54" s="18">
        <f t="shared" si="8"/>
        <v>1010000</v>
      </c>
    </row>
    <row r="55" spans="1:11" ht="18" customHeight="1" x14ac:dyDescent="0.15">
      <c r="A55" s="60" t="s">
        <v>154</v>
      </c>
      <c r="B55" s="18">
        <v>369000</v>
      </c>
      <c r="C55" s="59" t="s">
        <v>365</v>
      </c>
      <c r="D55" s="59" t="s">
        <v>364</v>
      </c>
      <c r="E55" s="59" t="s">
        <v>365</v>
      </c>
      <c r="F55" s="59" t="s">
        <v>365</v>
      </c>
      <c r="G55" s="59" t="s">
        <v>365</v>
      </c>
      <c r="H55" s="59" t="s">
        <v>365</v>
      </c>
      <c r="I55" s="59" t="s">
        <v>365</v>
      </c>
      <c r="J55" s="18">
        <f t="shared" si="7"/>
        <v>369000</v>
      </c>
      <c r="K55" s="18">
        <f t="shared" si="8"/>
        <v>369000</v>
      </c>
    </row>
    <row r="56" spans="1:11" ht="18" customHeight="1" x14ac:dyDescent="0.15">
      <c r="A56" s="60" t="s">
        <v>155</v>
      </c>
      <c r="B56" s="18">
        <v>200000</v>
      </c>
      <c r="C56" s="59" t="s">
        <v>366</v>
      </c>
      <c r="D56" s="59" t="s">
        <v>365</v>
      </c>
      <c r="E56" s="59" t="s">
        <v>364</v>
      </c>
      <c r="F56" s="59" t="s">
        <v>365</v>
      </c>
      <c r="G56" s="59" t="s">
        <v>366</v>
      </c>
      <c r="H56" s="59" t="s">
        <v>364</v>
      </c>
      <c r="I56" s="59" t="s">
        <v>369</v>
      </c>
      <c r="J56" s="18">
        <f t="shared" si="7"/>
        <v>200000</v>
      </c>
      <c r="K56" s="18">
        <f t="shared" si="8"/>
        <v>200000</v>
      </c>
    </row>
    <row r="57" spans="1:11" ht="18" customHeight="1" x14ac:dyDescent="0.15">
      <c r="A57" s="60" t="s">
        <v>156</v>
      </c>
      <c r="B57" s="18">
        <v>104110000</v>
      </c>
      <c r="C57" s="59" t="s">
        <v>365</v>
      </c>
      <c r="D57" s="59" t="s">
        <v>364</v>
      </c>
      <c r="E57" s="59" t="s">
        <v>366</v>
      </c>
      <c r="F57" s="59" t="s">
        <v>365</v>
      </c>
      <c r="G57" s="59" t="s">
        <v>364</v>
      </c>
      <c r="H57" s="59" t="s">
        <v>365</v>
      </c>
      <c r="I57" s="59" t="s">
        <v>364</v>
      </c>
      <c r="J57" s="18">
        <f t="shared" si="7"/>
        <v>104110000</v>
      </c>
      <c r="K57" s="18">
        <f t="shared" si="8"/>
        <v>104110000</v>
      </c>
    </row>
    <row r="58" spans="1:11" ht="18" customHeight="1" x14ac:dyDescent="0.15">
      <c r="A58" s="60" t="s">
        <v>157</v>
      </c>
      <c r="B58" s="18">
        <v>9212000</v>
      </c>
      <c r="C58" s="59" t="s">
        <v>365</v>
      </c>
      <c r="D58" s="59" t="s">
        <v>366</v>
      </c>
      <c r="E58" s="59" t="s">
        <v>365</v>
      </c>
      <c r="F58" s="59" t="s">
        <v>364</v>
      </c>
      <c r="G58" s="59" t="s">
        <v>365</v>
      </c>
      <c r="H58" s="59" t="s">
        <v>366</v>
      </c>
      <c r="I58" s="59" t="s">
        <v>365</v>
      </c>
      <c r="J58" s="18">
        <f t="shared" si="7"/>
        <v>9212000</v>
      </c>
      <c r="K58" s="18">
        <f t="shared" si="8"/>
        <v>9212000</v>
      </c>
    </row>
    <row r="59" spans="1:11" ht="18" customHeight="1" x14ac:dyDescent="0.15">
      <c r="A59" s="60" t="s">
        <v>158</v>
      </c>
      <c r="B59" s="18">
        <v>9170000</v>
      </c>
      <c r="C59" s="59" t="s">
        <v>364</v>
      </c>
      <c r="D59" s="59" t="s">
        <v>364</v>
      </c>
      <c r="E59" s="59" t="s">
        <v>365</v>
      </c>
      <c r="F59" s="59" t="s">
        <v>365</v>
      </c>
      <c r="G59" s="59" t="s">
        <v>364</v>
      </c>
      <c r="H59" s="59" t="s">
        <v>365</v>
      </c>
      <c r="I59" s="59" t="s">
        <v>364</v>
      </c>
      <c r="J59" s="18">
        <f t="shared" si="7"/>
        <v>9170000</v>
      </c>
      <c r="K59" s="18">
        <f t="shared" si="8"/>
        <v>9170000</v>
      </c>
    </row>
    <row r="60" spans="1:11" ht="18" customHeight="1" x14ac:dyDescent="0.15">
      <c r="A60" s="60" t="s">
        <v>159</v>
      </c>
      <c r="B60" s="18">
        <v>19840000</v>
      </c>
      <c r="C60" s="59" t="s">
        <v>100</v>
      </c>
      <c r="D60" s="59" t="s">
        <v>364</v>
      </c>
      <c r="E60" s="59" t="s">
        <v>364</v>
      </c>
      <c r="F60" s="59" t="s">
        <v>364</v>
      </c>
      <c r="G60" s="59" t="s">
        <v>364</v>
      </c>
      <c r="H60" s="59" t="s">
        <v>364</v>
      </c>
      <c r="I60" s="59" t="s">
        <v>366</v>
      </c>
      <c r="J60" s="18">
        <f t="shared" si="7"/>
        <v>19840000</v>
      </c>
      <c r="K60" s="18">
        <f t="shared" si="8"/>
        <v>19840000</v>
      </c>
    </row>
    <row r="61" spans="1:11" ht="18" customHeight="1" x14ac:dyDescent="0.15">
      <c r="A61" s="60" t="s">
        <v>160</v>
      </c>
      <c r="B61" s="18">
        <v>23225000</v>
      </c>
      <c r="C61" s="59" t="s">
        <v>366</v>
      </c>
      <c r="D61" s="59" t="s">
        <v>365</v>
      </c>
      <c r="E61" s="59" t="s">
        <v>366</v>
      </c>
      <c r="F61" s="59" t="s">
        <v>364</v>
      </c>
      <c r="G61" s="59" t="s">
        <v>364</v>
      </c>
      <c r="H61" s="59" t="s">
        <v>364</v>
      </c>
      <c r="I61" s="59" t="s">
        <v>364</v>
      </c>
      <c r="J61" s="18">
        <f t="shared" si="7"/>
        <v>23225000</v>
      </c>
      <c r="K61" s="18">
        <f t="shared" si="8"/>
        <v>23225000</v>
      </c>
    </row>
    <row r="62" spans="1:11" ht="18" customHeight="1" x14ac:dyDescent="0.15">
      <c r="A62" s="60" t="s">
        <v>161</v>
      </c>
      <c r="B62" s="18">
        <v>9250000</v>
      </c>
      <c r="C62" s="59" t="s">
        <v>365</v>
      </c>
      <c r="D62" s="59" t="s">
        <v>365</v>
      </c>
      <c r="E62" s="59" t="s">
        <v>364</v>
      </c>
      <c r="F62" s="59" t="s">
        <v>365</v>
      </c>
      <c r="G62" s="59" t="s">
        <v>364</v>
      </c>
      <c r="H62" s="59" t="s">
        <v>364</v>
      </c>
      <c r="I62" s="59" t="s">
        <v>365</v>
      </c>
      <c r="J62" s="18">
        <f t="shared" si="7"/>
        <v>9250000</v>
      </c>
      <c r="K62" s="18">
        <f t="shared" si="8"/>
        <v>9250000</v>
      </c>
    </row>
    <row r="63" spans="1:11" ht="18" customHeight="1" x14ac:dyDescent="0.15">
      <c r="A63" s="60" t="s">
        <v>162</v>
      </c>
      <c r="B63" s="18">
        <v>770000</v>
      </c>
      <c r="C63" s="59" t="s">
        <v>365</v>
      </c>
      <c r="D63" s="59" t="s">
        <v>364</v>
      </c>
      <c r="E63" s="59" t="s">
        <v>365</v>
      </c>
      <c r="F63" s="59" t="s">
        <v>364</v>
      </c>
      <c r="G63" s="59" t="s">
        <v>365</v>
      </c>
      <c r="H63" s="59" t="s">
        <v>365</v>
      </c>
      <c r="I63" s="59" t="s">
        <v>364</v>
      </c>
      <c r="J63" s="18">
        <f t="shared" si="7"/>
        <v>770000</v>
      </c>
      <c r="K63" s="18">
        <f t="shared" si="8"/>
        <v>770000</v>
      </c>
    </row>
    <row r="64" spans="1:11" ht="18" customHeight="1" x14ac:dyDescent="0.15">
      <c r="A64" s="60" t="s">
        <v>163</v>
      </c>
      <c r="B64" s="18">
        <v>18262000</v>
      </c>
      <c r="C64" s="59" t="s">
        <v>366</v>
      </c>
      <c r="D64" s="59" t="s">
        <v>364</v>
      </c>
      <c r="E64" s="59" t="s">
        <v>365</v>
      </c>
      <c r="F64" s="59" t="s">
        <v>365</v>
      </c>
      <c r="G64" s="59" t="s">
        <v>364</v>
      </c>
      <c r="H64" s="59" t="s">
        <v>364</v>
      </c>
      <c r="I64" s="59" t="s">
        <v>366</v>
      </c>
      <c r="J64" s="18">
        <f t="shared" si="7"/>
        <v>18262000</v>
      </c>
      <c r="K64" s="18">
        <f t="shared" si="8"/>
        <v>18262000</v>
      </c>
    </row>
    <row r="65" spans="1:11" ht="18" customHeight="1" x14ac:dyDescent="0.15">
      <c r="A65" s="60" t="s">
        <v>164</v>
      </c>
      <c r="B65" s="18">
        <v>8420000</v>
      </c>
      <c r="C65" s="59" t="s">
        <v>364</v>
      </c>
      <c r="D65" s="59" t="s">
        <v>366</v>
      </c>
      <c r="E65" s="59" t="s">
        <v>366</v>
      </c>
      <c r="F65" s="59" t="s">
        <v>364</v>
      </c>
      <c r="G65" s="59" t="s">
        <v>366</v>
      </c>
      <c r="H65" s="59" t="s">
        <v>100</v>
      </c>
      <c r="I65" s="59" t="s">
        <v>364</v>
      </c>
      <c r="J65" s="18">
        <f t="shared" si="7"/>
        <v>8420000</v>
      </c>
      <c r="K65" s="18">
        <f t="shared" si="8"/>
        <v>8420000</v>
      </c>
    </row>
    <row r="66" spans="1:11" ht="18" customHeight="1" x14ac:dyDescent="0.15">
      <c r="A66" s="60" t="s">
        <v>165</v>
      </c>
      <c r="B66" s="18">
        <v>762000</v>
      </c>
      <c r="C66" s="59" t="s">
        <v>364</v>
      </c>
      <c r="D66" s="59" t="s">
        <v>364</v>
      </c>
      <c r="E66" s="59" t="s">
        <v>364</v>
      </c>
      <c r="F66" s="59" t="s">
        <v>364</v>
      </c>
      <c r="G66" s="59" t="s">
        <v>364</v>
      </c>
      <c r="H66" s="59" t="s">
        <v>364</v>
      </c>
      <c r="I66" s="59" t="s">
        <v>364</v>
      </c>
      <c r="J66" s="18">
        <f t="shared" si="7"/>
        <v>762000</v>
      </c>
      <c r="K66" s="18">
        <f t="shared" si="8"/>
        <v>762000</v>
      </c>
    </row>
    <row r="67" spans="1:11" ht="18" customHeight="1" x14ac:dyDescent="0.15">
      <c r="A67" s="60" t="s">
        <v>166</v>
      </c>
      <c r="B67" s="18">
        <v>23720000</v>
      </c>
      <c r="C67" s="59" t="s">
        <v>364</v>
      </c>
      <c r="D67" s="59" t="s">
        <v>364</v>
      </c>
      <c r="E67" s="59" t="s">
        <v>369</v>
      </c>
      <c r="F67" s="59" t="s">
        <v>365</v>
      </c>
      <c r="G67" s="59" t="s">
        <v>365</v>
      </c>
      <c r="H67" s="59" t="s">
        <v>365</v>
      </c>
      <c r="I67" s="59" t="s">
        <v>364</v>
      </c>
      <c r="J67" s="18">
        <f t="shared" si="7"/>
        <v>23720000</v>
      </c>
      <c r="K67" s="18">
        <f t="shared" si="8"/>
        <v>23720000</v>
      </c>
    </row>
    <row r="68" spans="1:11" ht="18" customHeight="1" x14ac:dyDescent="0.15">
      <c r="A68" s="60" t="s">
        <v>167</v>
      </c>
      <c r="B68" s="18">
        <v>5000000</v>
      </c>
      <c r="C68" s="59" t="s">
        <v>364</v>
      </c>
      <c r="D68" s="59" t="s">
        <v>365</v>
      </c>
      <c r="E68" s="59" t="s">
        <v>365</v>
      </c>
      <c r="F68" s="59" t="s">
        <v>365</v>
      </c>
      <c r="G68" s="59" t="s">
        <v>366</v>
      </c>
      <c r="H68" s="59" t="s">
        <v>366</v>
      </c>
      <c r="I68" s="59" t="s">
        <v>365</v>
      </c>
      <c r="J68" s="18">
        <f t="shared" si="7"/>
        <v>5000000</v>
      </c>
      <c r="K68" s="18">
        <f t="shared" si="8"/>
        <v>5000000</v>
      </c>
    </row>
    <row r="69" spans="1:11" ht="18" customHeight="1" x14ac:dyDescent="0.15">
      <c r="A69" s="60" t="s">
        <v>168</v>
      </c>
      <c r="B69" s="18">
        <v>10000000</v>
      </c>
      <c r="C69" s="59" t="s">
        <v>365</v>
      </c>
      <c r="D69" s="59" t="s">
        <v>364</v>
      </c>
      <c r="E69" s="59" t="s">
        <v>364</v>
      </c>
      <c r="F69" s="59" t="s">
        <v>364</v>
      </c>
      <c r="G69" s="59" t="s">
        <v>364</v>
      </c>
      <c r="H69" s="59" t="s">
        <v>365</v>
      </c>
      <c r="I69" s="59" t="s">
        <v>364</v>
      </c>
      <c r="J69" s="18">
        <f t="shared" si="7"/>
        <v>10000000</v>
      </c>
      <c r="K69" s="18">
        <f t="shared" si="8"/>
        <v>10000000</v>
      </c>
    </row>
    <row r="70" spans="1:11" ht="18" customHeight="1" x14ac:dyDescent="0.15">
      <c r="A70" s="60" t="s">
        <v>169</v>
      </c>
      <c r="B70" s="18">
        <v>1000000</v>
      </c>
      <c r="C70" s="59" t="s">
        <v>365</v>
      </c>
      <c r="D70" s="59" t="s">
        <v>364</v>
      </c>
      <c r="E70" s="59" t="s">
        <v>365</v>
      </c>
      <c r="F70" s="59" t="s">
        <v>364</v>
      </c>
      <c r="G70" s="59" t="s">
        <v>366</v>
      </c>
      <c r="H70" s="59" t="s">
        <v>365</v>
      </c>
      <c r="I70" s="59" t="s">
        <v>366</v>
      </c>
      <c r="J70" s="18">
        <f t="shared" si="7"/>
        <v>1000000</v>
      </c>
      <c r="K70" s="18">
        <f t="shared" si="8"/>
        <v>1000000</v>
      </c>
    </row>
    <row r="71" spans="1:11" ht="18" customHeight="1" x14ac:dyDescent="0.15">
      <c r="A71" s="59" t="s">
        <v>77</v>
      </c>
      <c r="B71" s="18">
        <f t="shared" ref="B71:K71" si="9">SUM(B44:B70)</f>
        <v>530004000</v>
      </c>
      <c r="C71" s="18">
        <f t="shared" si="9"/>
        <v>0</v>
      </c>
      <c r="D71" s="18">
        <f t="shared" si="9"/>
        <v>0</v>
      </c>
      <c r="E71" s="18">
        <f t="shared" si="9"/>
        <v>0</v>
      </c>
      <c r="F71" s="18">
        <f t="shared" si="9"/>
        <v>0</v>
      </c>
      <c r="G71" s="21">
        <f t="shared" si="9"/>
        <v>0</v>
      </c>
      <c r="H71" s="18">
        <f t="shared" si="9"/>
        <v>0</v>
      </c>
      <c r="I71" s="18">
        <f t="shared" si="9"/>
        <v>0</v>
      </c>
      <c r="J71" s="18">
        <f t="shared" si="9"/>
        <v>530004000</v>
      </c>
      <c r="K71" s="18">
        <f t="shared" si="9"/>
        <v>530004000</v>
      </c>
    </row>
  </sheetData>
  <phoneticPr fontId="4"/>
  <pageMargins left="0.3888888888888889" right="0.3888888888888889" top="0.3888888888888889" bottom="0.3888888888888889" header="0.19444444444444445" footer="0.19444444444444445"/>
  <pageSetup paperSize="9" scale="64" fitToHeight="0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79998168889431442"/>
    <pageSetUpPr fitToPage="1"/>
  </sheetPr>
  <dimension ref="A1:G35"/>
  <sheetViews>
    <sheetView workbookViewId="0">
      <pane ySplit="5" topLeftCell="A6" activePane="bottomLeft" state="frozen"/>
      <selection pane="bottomLeft" activeCell="B16" sqref="B16"/>
    </sheetView>
  </sheetViews>
  <sheetFormatPr defaultColWidth="8.875" defaultRowHeight="11.25" x14ac:dyDescent="0.15"/>
  <cols>
    <col min="1" max="1" width="28.875" style="13" bestFit="1" customWidth="1"/>
    <col min="2" max="7" width="19.875" style="13" customWidth="1"/>
    <col min="8" max="16384" width="8.875" style="13"/>
  </cols>
  <sheetData>
    <row r="1" spans="1:7" ht="21" x14ac:dyDescent="0.2">
      <c r="A1" s="19" t="s">
        <v>170</v>
      </c>
    </row>
    <row r="2" spans="1:7" ht="13.5" x14ac:dyDescent="0.15">
      <c r="A2" s="14" t="s">
        <v>87</v>
      </c>
    </row>
    <row r="3" spans="1:7" ht="13.5" x14ac:dyDescent="0.15">
      <c r="A3" s="14" t="s">
        <v>88</v>
      </c>
    </row>
    <row r="4" spans="1:7" ht="13.5" x14ac:dyDescent="0.15">
      <c r="G4" s="15" t="s">
        <v>90</v>
      </c>
    </row>
    <row r="5" spans="1:7" ht="22.5" customHeight="1" x14ac:dyDescent="0.15">
      <c r="A5" s="57" t="s">
        <v>171</v>
      </c>
      <c r="B5" s="57" t="s">
        <v>172</v>
      </c>
      <c r="C5" s="57" t="s">
        <v>173</v>
      </c>
      <c r="D5" s="57" t="s">
        <v>174</v>
      </c>
      <c r="E5" s="57" t="s">
        <v>175</v>
      </c>
      <c r="F5" s="58" t="s">
        <v>176</v>
      </c>
      <c r="G5" s="58" t="s">
        <v>98</v>
      </c>
    </row>
    <row r="6" spans="1:7" ht="18" customHeight="1" x14ac:dyDescent="0.15">
      <c r="A6" s="60" t="s">
        <v>177</v>
      </c>
      <c r="B6" s="18">
        <v>5917018341</v>
      </c>
      <c r="C6" s="18"/>
      <c r="D6" s="18"/>
      <c r="E6" s="18">
        <v>1309227000</v>
      </c>
      <c r="F6" s="18">
        <f>SUM(B6:E6)</f>
        <v>7226245341</v>
      </c>
      <c r="G6" s="18">
        <f>F6</f>
        <v>7226245341</v>
      </c>
    </row>
    <row r="7" spans="1:7" ht="18" customHeight="1" x14ac:dyDescent="0.15">
      <c r="A7" s="60" t="s">
        <v>178</v>
      </c>
      <c r="B7" s="18">
        <v>950002047</v>
      </c>
      <c r="C7" s="18"/>
      <c r="D7" s="18"/>
      <c r="E7" s="18">
        <v>24860000</v>
      </c>
      <c r="F7" s="18">
        <f t="shared" ref="F7:F34" si="0">SUM(B7:E7)</f>
        <v>974862047</v>
      </c>
      <c r="G7" s="18">
        <f t="shared" ref="G7:G34" si="1">F7</f>
        <v>974862047</v>
      </c>
    </row>
    <row r="8" spans="1:7" ht="18" customHeight="1" x14ac:dyDescent="0.15">
      <c r="A8" s="60" t="s">
        <v>179</v>
      </c>
      <c r="B8" s="18">
        <v>76967155</v>
      </c>
      <c r="C8" s="18"/>
      <c r="D8" s="18"/>
      <c r="E8" s="18"/>
      <c r="F8" s="18">
        <f t="shared" si="0"/>
        <v>76967155</v>
      </c>
      <c r="G8" s="18">
        <f t="shared" si="1"/>
        <v>76967155</v>
      </c>
    </row>
    <row r="9" spans="1:7" ht="18" customHeight="1" x14ac:dyDescent="0.15">
      <c r="A9" s="60" t="s">
        <v>180</v>
      </c>
      <c r="B9" s="18">
        <v>26245161</v>
      </c>
      <c r="C9" s="18"/>
      <c r="D9" s="18"/>
      <c r="E9" s="18"/>
      <c r="F9" s="18">
        <f t="shared" si="0"/>
        <v>26245161</v>
      </c>
      <c r="G9" s="18">
        <f t="shared" si="1"/>
        <v>26245161</v>
      </c>
    </row>
    <row r="10" spans="1:7" ht="18" customHeight="1" x14ac:dyDescent="0.15">
      <c r="A10" s="60" t="s">
        <v>181</v>
      </c>
      <c r="B10" s="18">
        <v>166218812</v>
      </c>
      <c r="C10" s="18"/>
      <c r="D10" s="18"/>
      <c r="E10" s="18"/>
      <c r="F10" s="18">
        <f t="shared" si="0"/>
        <v>166218812</v>
      </c>
      <c r="G10" s="18">
        <f t="shared" si="1"/>
        <v>166218812</v>
      </c>
    </row>
    <row r="11" spans="1:7" ht="18" customHeight="1" x14ac:dyDescent="0.15">
      <c r="A11" s="60" t="s">
        <v>182</v>
      </c>
      <c r="B11" s="18">
        <v>10100000</v>
      </c>
      <c r="C11" s="18"/>
      <c r="D11" s="18"/>
      <c r="E11" s="18"/>
      <c r="F11" s="18">
        <f t="shared" si="0"/>
        <v>10100000</v>
      </c>
      <c r="G11" s="18">
        <f t="shared" si="1"/>
        <v>10100000</v>
      </c>
    </row>
    <row r="12" spans="1:7" ht="18" customHeight="1" x14ac:dyDescent="0.15">
      <c r="A12" s="60" t="s">
        <v>183</v>
      </c>
      <c r="B12" s="18">
        <v>7295763</v>
      </c>
      <c r="C12" s="18"/>
      <c r="D12" s="18"/>
      <c r="E12" s="18"/>
      <c r="F12" s="18">
        <f t="shared" si="0"/>
        <v>7295763</v>
      </c>
      <c r="G12" s="18">
        <f t="shared" si="1"/>
        <v>7295763</v>
      </c>
    </row>
    <row r="13" spans="1:7" ht="18" customHeight="1" x14ac:dyDescent="0.15">
      <c r="A13" s="60" t="s">
        <v>184</v>
      </c>
      <c r="B13" s="18">
        <v>160482</v>
      </c>
      <c r="C13" s="18"/>
      <c r="D13" s="18"/>
      <c r="E13" s="18"/>
      <c r="F13" s="18">
        <f t="shared" si="0"/>
        <v>160482</v>
      </c>
      <c r="G13" s="18">
        <f t="shared" si="1"/>
        <v>160482</v>
      </c>
    </row>
    <row r="14" spans="1:7" ht="18" customHeight="1" x14ac:dyDescent="0.15">
      <c r="A14" s="60" t="s">
        <v>185</v>
      </c>
      <c r="B14" s="18">
        <v>46504138</v>
      </c>
      <c r="C14" s="18"/>
      <c r="D14" s="18"/>
      <c r="E14" s="18"/>
      <c r="F14" s="18">
        <f t="shared" si="0"/>
        <v>46504138</v>
      </c>
      <c r="G14" s="18">
        <f t="shared" si="1"/>
        <v>46504138</v>
      </c>
    </row>
    <row r="15" spans="1:7" ht="18" customHeight="1" x14ac:dyDescent="0.15">
      <c r="A15" s="60" t="s">
        <v>186</v>
      </c>
      <c r="B15" s="18">
        <v>230000</v>
      </c>
      <c r="C15" s="18"/>
      <c r="D15" s="18"/>
      <c r="E15" s="18"/>
      <c r="F15" s="18">
        <f t="shared" si="0"/>
        <v>230000</v>
      </c>
      <c r="G15" s="18">
        <f t="shared" si="1"/>
        <v>230000</v>
      </c>
    </row>
    <row r="16" spans="1:7" ht="18" customHeight="1" x14ac:dyDescent="0.15">
      <c r="A16" s="60" t="s">
        <v>187</v>
      </c>
      <c r="B16" s="18">
        <v>5413160</v>
      </c>
      <c r="C16" s="18"/>
      <c r="D16" s="18"/>
      <c r="E16" s="18"/>
      <c r="F16" s="18">
        <f t="shared" si="0"/>
        <v>5413160</v>
      </c>
      <c r="G16" s="18">
        <f t="shared" si="1"/>
        <v>5413160</v>
      </c>
    </row>
    <row r="17" spans="1:7" ht="18" customHeight="1" x14ac:dyDescent="0.15">
      <c r="A17" s="60" t="s">
        <v>188</v>
      </c>
      <c r="B17" s="18">
        <v>222611515</v>
      </c>
      <c r="C17" s="18"/>
      <c r="D17" s="18"/>
      <c r="E17" s="18">
        <v>-29966000</v>
      </c>
      <c r="F17" s="18">
        <f t="shared" si="0"/>
        <v>192645515</v>
      </c>
      <c r="G17" s="18">
        <f t="shared" si="1"/>
        <v>192645515</v>
      </c>
    </row>
    <row r="18" spans="1:7" ht="18" customHeight="1" x14ac:dyDescent="0.15">
      <c r="A18" s="60" t="s">
        <v>189</v>
      </c>
      <c r="B18" s="18">
        <v>17296154</v>
      </c>
      <c r="C18" s="18"/>
      <c r="D18" s="18"/>
      <c r="E18" s="18"/>
      <c r="F18" s="18">
        <f t="shared" si="0"/>
        <v>17296154</v>
      </c>
      <c r="G18" s="18">
        <f t="shared" si="1"/>
        <v>17296154</v>
      </c>
    </row>
    <row r="19" spans="1:7" ht="18" customHeight="1" x14ac:dyDescent="0.15">
      <c r="A19" s="60" t="s">
        <v>190</v>
      </c>
      <c r="B19" s="18">
        <v>27265440</v>
      </c>
      <c r="C19" s="18"/>
      <c r="D19" s="18"/>
      <c r="E19" s="18"/>
      <c r="F19" s="18">
        <f t="shared" si="0"/>
        <v>27265440</v>
      </c>
      <c r="G19" s="18">
        <f t="shared" si="1"/>
        <v>27265440</v>
      </c>
    </row>
    <row r="20" spans="1:7" ht="18" customHeight="1" x14ac:dyDescent="0.15">
      <c r="A20" s="60" t="s">
        <v>191</v>
      </c>
      <c r="B20" s="18">
        <v>2427883565</v>
      </c>
      <c r="C20" s="18"/>
      <c r="D20" s="18"/>
      <c r="E20" s="18">
        <v>-89000000</v>
      </c>
      <c r="F20" s="18">
        <f t="shared" si="0"/>
        <v>2338883565</v>
      </c>
      <c r="G20" s="18">
        <f t="shared" si="1"/>
        <v>2338883565</v>
      </c>
    </row>
    <row r="21" spans="1:7" ht="18" customHeight="1" x14ac:dyDescent="0.15">
      <c r="A21" s="60" t="s">
        <v>192</v>
      </c>
      <c r="B21" s="18">
        <v>100723468</v>
      </c>
      <c r="C21" s="18"/>
      <c r="D21" s="18"/>
      <c r="E21" s="18">
        <v>-54505000</v>
      </c>
      <c r="F21" s="18">
        <f t="shared" si="0"/>
        <v>46218468</v>
      </c>
      <c r="G21" s="18">
        <f t="shared" si="1"/>
        <v>46218468</v>
      </c>
    </row>
    <row r="22" spans="1:7" ht="18" customHeight="1" x14ac:dyDescent="0.15">
      <c r="A22" s="60" t="s">
        <v>193</v>
      </c>
      <c r="B22" s="18">
        <v>92248000</v>
      </c>
      <c r="C22" s="18"/>
      <c r="D22" s="18"/>
      <c r="E22" s="18"/>
      <c r="F22" s="18">
        <f t="shared" si="0"/>
        <v>92248000</v>
      </c>
      <c r="G22" s="18">
        <f t="shared" si="1"/>
        <v>92248000</v>
      </c>
    </row>
    <row r="23" spans="1:7" ht="18" customHeight="1" x14ac:dyDescent="0.15">
      <c r="A23" s="60" t="s">
        <v>194</v>
      </c>
      <c r="B23" s="18">
        <v>12550480</v>
      </c>
      <c r="C23" s="18"/>
      <c r="D23" s="18"/>
      <c r="E23" s="18">
        <v>39277000</v>
      </c>
      <c r="F23" s="18">
        <f t="shared" si="0"/>
        <v>51827480</v>
      </c>
      <c r="G23" s="18">
        <f t="shared" si="1"/>
        <v>51827480</v>
      </c>
    </row>
    <row r="24" spans="1:7" ht="18" customHeight="1" x14ac:dyDescent="0.15">
      <c r="A24" s="60" t="s">
        <v>195</v>
      </c>
      <c r="B24" s="18">
        <v>21932352</v>
      </c>
      <c r="C24" s="18"/>
      <c r="D24" s="18"/>
      <c r="E24" s="18"/>
      <c r="F24" s="18">
        <f t="shared" si="0"/>
        <v>21932352</v>
      </c>
      <c r="G24" s="18">
        <f t="shared" si="1"/>
        <v>21932352</v>
      </c>
    </row>
    <row r="25" spans="1:7" ht="18" customHeight="1" x14ac:dyDescent="0.15">
      <c r="A25" s="60" t="s">
        <v>196</v>
      </c>
      <c r="B25" s="18">
        <v>5123940</v>
      </c>
      <c r="C25" s="18"/>
      <c r="D25" s="18"/>
      <c r="E25" s="18"/>
      <c r="F25" s="18">
        <f t="shared" si="0"/>
        <v>5123940</v>
      </c>
      <c r="G25" s="18">
        <f t="shared" si="1"/>
        <v>5123940</v>
      </c>
    </row>
    <row r="26" spans="1:7" ht="18" customHeight="1" x14ac:dyDescent="0.15">
      <c r="A26" s="60" t="s">
        <v>197</v>
      </c>
      <c r="B26" s="18">
        <v>0</v>
      </c>
      <c r="C26" s="18"/>
      <c r="D26" s="18"/>
      <c r="E26" s="18"/>
      <c r="F26" s="18">
        <f t="shared" si="0"/>
        <v>0</v>
      </c>
      <c r="G26" s="18">
        <f t="shared" si="1"/>
        <v>0</v>
      </c>
    </row>
    <row r="27" spans="1:7" ht="18" customHeight="1" x14ac:dyDescent="0.15">
      <c r="A27" s="60" t="s">
        <v>198</v>
      </c>
      <c r="B27" s="18">
        <v>4970480</v>
      </c>
      <c r="C27" s="18"/>
      <c r="D27" s="18"/>
      <c r="E27" s="18">
        <v>6029520</v>
      </c>
      <c r="F27" s="18">
        <f t="shared" si="0"/>
        <v>11000000</v>
      </c>
      <c r="G27" s="18">
        <f t="shared" si="1"/>
        <v>11000000</v>
      </c>
    </row>
    <row r="28" spans="1:7" ht="18" customHeight="1" x14ac:dyDescent="0.15">
      <c r="A28" s="60" t="s">
        <v>199</v>
      </c>
      <c r="B28" s="18">
        <v>10936718</v>
      </c>
      <c r="C28" s="18"/>
      <c r="D28" s="18"/>
      <c r="E28" s="18">
        <v>24689323</v>
      </c>
      <c r="F28" s="18">
        <f t="shared" si="0"/>
        <v>35626041</v>
      </c>
      <c r="G28" s="18">
        <f t="shared" si="1"/>
        <v>35626041</v>
      </c>
    </row>
    <row r="29" spans="1:7" ht="18" customHeight="1" x14ac:dyDescent="0.15">
      <c r="A29" s="60" t="s">
        <v>200</v>
      </c>
      <c r="B29" s="18">
        <v>24844425</v>
      </c>
      <c r="C29" s="18"/>
      <c r="D29" s="18"/>
      <c r="E29" s="18">
        <v>12896995</v>
      </c>
      <c r="F29" s="18">
        <f t="shared" si="0"/>
        <v>37741420</v>
      </c>
      <c r="G29" s="18">
        <f t="shared" si="1"/>
        <v>37741420</v>
      </c>
    </row>
    <row r="30" spans="1:7" ht="18" customHeight="1" x14ac:dyDescent="0.15">
      <c r="A30" s="60" t="s">
        <v>201</v>
      </c>
      <c r="B30" s="18">
        <v>12551900</v>
      </c>
      <c r="C30" s="18"/>
      <c r="D30" s="18"/>
      <c r="E30" s="18">
        <v>21380100</v>
      </c>
      <c r="F30" s="18">
        <f t="shared" si="0"/>
        <v>33932000</v>
      </c>
      <c r="G30" s="18">
        <f t="shared" si="1"/>
        <v>33932000</v>
      </c>
    </row>
    <row r="31" spans="1:7" ht="18" customHeight="1" x14ac:dyDescent="0.15">
      <c r="A31" s="60" t="s">
        <v>202</v>
      </c>
      <c r="B31" s="18">
        <v>49593000</v>
      </c>
      <c r="C31" s="18"/>
      <c r="D31" s="18"/>
      <c r="E31" s="18">
        <v>2756000</v>
      </c>
      <c r="F31" s="18">
        <f t="shared" si="0"/>
        <v>52349000</v>
      </c>
      <c r="G31" s="18">
        <f t="shared" si="1"/>
        <v>52349000</v>
      </c>
    </row>
    <row r="32" spans="1:7" ht="18" customHeight="1" x14ac:dyDescent="0.15">
      <c r="A32" s="60" t="s">
        <v>203</v>
      </c>
      <c r="B32" s="18">
        <v>23194845</v>
      </c>
      <c r="C32" s="18"/>
      <c r="D32" s="18"/>
      <c r="E32" s="18">
        <v>815073</v>
      </c>
      <c r="F32" s="18">
        <f t="shared" si="0"/>
        <v>24009918</v>
      </c>
      <c r="G32" s="18">
        <f t="shared" si="1"/>
        <v>24009918</v>
      </c>
    </row>
    <row r="33" spans="1:7" ht="18" customHeight="1" x14ac:dyDescent="0.15">
      <c r="A33" s="60" t="s">
        <v>204</v>
      </c>
      <c r="B33" s="18">
        <v>371835016</v>
      </c>
      <c r="C33" s="18"/>
      <c r="D33" s="18"/>
      <c r="E33" s="18">
        <v>235124644</v>
      </c>
      <c r="F33" s="18">
        <f t="shared" si="0"/>
        <v>606959660</v>
      </c>
      <c r="G33" s="18">
        <f t="shared" si="1"/>
        <v>606959660</v>
      </c>
    </row>
    <row r="34" spans="1:7" ht="18" customHeight="1" x14ac:dyDescent="0.15">
      <c r="A34" s="60" t="s">
        <v>205</v>
      </c>
      <c r="B34" s="18">
        <v>8219344763</v>
      </c>
      <c r="C34" s="18"/>
      <c r="D34" s="18"/>
      <c r="E34" s="18"/>
      <c r="F34" s="18">
        <f t="shared" si="0"/>
        <v>8219344763</v>
      </c>
      <c r="G34" s="18">
        <f t="shared" si="1"/>
        <v>8219344763</v>
      </c>
    </row>
    <row r="35" spans="1:7" ht="18" customHeight="1" x14ac:dyDescent="0.15">
      <c r="A35" s="59" t="s">
        <v>77</v>
      </c>
      <c r="B35" s="18">
        <f t="shared" ref="B35:G35" si="2">SUM(B6:B34)</f>
        <v>18851061120</v>
      </c>
      <c r="C35" s="18">
        <f t="shared" si="2"/>
        <v>0</v>
      </c>
      <c r="D35" s="18">
        <f t="shared" si="2"/>
        <v>0</v>
      </c>
      <c r="E35" s="18">
        <f t="shared" si="2"/>
        <v>1503584655</v>
      </c>
      <c r="F35" s="18">
        <f t="shared" si="2"/>
        <v>20354645775</v>
      </c>
      <c r="G35" s="18">
        <f t="shared" si="2"/>
        <v>20354645775</v>
      </c>
    </row>
  </sheetData>
  <phoneticPr fontId="4"/>
  <pageMargins left="0.3888888888888889" right="0.3888888888888889" top="0.3888888888888889" bottom="0.3888888888888889" header="0.19444444444444445" footer="0.19444444444444445"/>
  <pageSetup paperSize="9" scale="86" fitToHeight="0" orientation="landscape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5" tint="0.79998168889431442"/>
    <pageSetUpPr fitToPage="1"/>
  </sheetPr>
  <dimension ref="A1:I17"/>
  <sheetViews>
    <sheetView workbookViewId="0">
      <selection activeCell="B24" sqref="B24"/>
    </sheetView>
  </sheetViews>
  <sheetFormatPr defaultColWidth="8.875" defaultRowHeight="11.25" x14ac:dyDescent="0.15"/>
  <cols>
    <col min="1" max="1" width="30.875" style="13" customWidth="1"/>
    <col min="2" max="6" width="19.875" style="13" customWidth="1"/>
    <col min="7" max="16384" width="8.875" style="13"/>
  </cols>
  <sheetData>
    <row r="1" spans="1:6" ht="21" x14ac:dyDescent="0.2">
      <c r="A1" s="19" t="s">
        <v>206</v>
      </c>
    </row>
    <row r="2" spans="1:6" ht="13.5" x14ac:dyDescent="0.15">
      <c r="A2" s="14" t="s">
        <v>87</v>
      </c>
    </row>
    <row r="3" spans="1:6" ht="13.5" x14ac:dyDescent="0.15">
      <c r="A3" s="14" t="s">
        <v>88</v>
      </c>
    </row>
    <row r="4" spans="1:6" ht="13.5" x14ac:dyDescent="0.15">
      <c r="F4" s="15" t="s">
        <v>90</v>
      </c>
    </row>
    <row r="5" spans="1:6" ht="22.5" customHeight="1" x14ac:dyDescent="0.15">
      <c r="A5" s="71" t="s">
        <v>207</v>
      </c>
      <c r="B5" s="71" t="s">
        <v>208</v>
      </c>
      <c r="C5" s="71"/>
      <c r="D5" s="71" t="s">
        <v>209</v>
      </c>
      <c r="E5" s="71"/>
      <c r="F5" s="72" t="s">
        <v>210</v>
      </c>
    </row>
    <row r="6" spans="1:6" ht="22.5" customHeight="1" x14ac:dyDescent="0.15">
      <c r="A6" s="71"/>
      <c r="B6" s="57" t="s">
        <v>211</v>
      </c>
      <c r="C6" s="58" t="s">
        <v>212</v>
      </c>
      <c r="D6" s="57" t="s">
        <v>211</v>
      </c>
      <c r="E6" s="58" t="s">
        <v>212</v>
      </c>
      <c r="F6" s="71"/>
    </row>
    <row r="7" spans="1:6" ht="18" customHeight="1" x14ac:dyDescent="0.15">
      <c r="A7" s="60" t="s">
        <v>213</v>
      </c>
      <c r="B7" s="18">
        <v>0</v>
      </c>
      <c r="C7" s="18">
        <v>0</v>
      </c>
      <c r="D7" s="18">
        <v>0</v>
      </c>
      <c r="E7" s="18">
        <v>0</v>
      </c>
      <c r="F7" s="18">
        <f>B7+D7</f>
        <v>0</v>
      </c>
    </row>
    <row r="8" spans="1:6" ht="18" customHeight="1" x14ac:dyDescent="0.15">
      <c r="A8" s="60" t="s">
        <v>214</v>
      </c>
      <c r="B8" s="18">
        <v>0</v>
      </c>
      <c r="C8" s="18">
        <v>0</v>
      </c>
      <c r="D8" s="18">
        <v>0</v>
      </c>
      <c r="E8" s="18">
        <v>0</v>
      </c>
      <c r="F8" s="18">
        <f t="shared" ref="F8:F12" si="0">B8+D8</f>
        <v>0</v>
      </c>
    </row>
    <row r="9" spans="1:6" ht="18" customHeight="1" x14ac:dyDescent="0.15">
      <c r="A9" s="60" t="s">
        <v>215</v>
      </c>
      <c r="B9" s="18">
        <v>0</v>
      </c>
      <c r="C9" s="18">
        <v>0</v>
      </c>
      <c r="D9" s="18">
        <v>0</v>
      </c>
      <c r="E9" s="18">
        <v>0</v>
      </c>
      <c r="F9" s="18">
        <f t="shared" si="0"/>
        <v>0</v>
      </c>
    </row>
    <row r="10" spans="1:6" ht="18" customHeight="1" x14ac:dyDescent="0.15">
      <c r="A10" s="60" t="s">
        <v>216</v>
      </c>
      <c r="B10" s="18">
        <v>0</v>
      </c>
      <c r="C10" s="18">
        <v>0</v>
      </c>
      <c r="D10" s="18">
        <v>0</v>
      </c>
      <c r="E10" s="18">
        <v>0</v>
      </c>
      <c r="F10" s="18">
        <f t="shared" si="0"/>
        <v>0</v>
      </c>
    </row>
    <row r="11" spans="1:6" ht="18" customHeight="1" x14ac:dyDescent="0.15">
      <c r="A11" s="60" t="s">
        <v>217</v>
      </c>
      <c r="B11" s="18">
        <v>0</v>
      </c>
      <c r="C11" s="18">
        <v>0</v>
      </c>
      <c r="D11" s="18">
        <v>0</v>
      </c>
      <c r="E11" s="18">
        <v>0</v>
      </c>
      <c r="F11" s="18">
        <f t="shared" si="0"/>
        <v>0</v>
      </c>
    </row>
    <row r="12" spans="1:6" ht="18" customHeight="1" x14ac:dyDescent="0.15">
      <c r="A12" s="60" t="s">
        <v>218</v>
      </c>
      <c r="B12" s="18">
        <f>SUM(B13:B16)</f>
        <v>130172000</v>
      </c>
      <c r="C12" s="18">
        <f>C17</f>
        <v>293045.37339999998</v>
      </c>
      <c r="D12" s="18">
        <f>SUM(D13:D16)</f>
        <v>4000000</v>
      </c>
      <c r="E12" s="18">
        <f>SUM(E13:E16)</f>
        <v>0</v>
      </c>
      <c r="F12" s="18">
        <f t="shared" si="0"/>
        <v>134172000</v>
      </c>
    </row>
    <row r="13" spans="1:6" ht="18" customHeight="1" x14ac:dyDescent="0.15">
      <c r="A13" s="60" t="s">
        <v>373</v>
      </c>
      <c r="B13" s="18">
        <v>0</v>
      </c>
      <c r="C13" s="18">
        <v>0</v>
      </c>
      <c r="D13" s="18">
        <v>4000000</v>
      </c>
      <c r="E13" s="18">
        <v>0</v>
      </c>
      <c r="F13" s="18">
        <f>B13+D13</f>
        <v>4000000</v>
      </c>
    </row>
    <row r="14" spans="1:6" ht="18" customHeight="1" x14ac:dyDescent="0.15">
      <c r="A14" s="60" t="s">
        <v>219</v>
      </c>
      <c r="B14" s="18">
        <v>69000000</v>
      </c>
      <c r="C14" s="18">
        <f>C$12*(B14/B$12)</f>
        <v>155333.94865716129</v>
      </c>
      <c r="D14" s="18">
        <v>0</v>
      </c>
      <c r="E14" s="18">
        <v>0</v>
      </c>
      <c r="F14" s="18">
        <f t="shared" ref="F14:F16" si="1">B14+D14</f>
        <v>69000000</v>
      </c>
    </row>
    <row r="15" spans="1:6" ht="18" customHeight="1" x14ac:dyDescent="0.15">
      <c r="A15" s="60" t="s">
        <v>374</v>
      </c>
      <c r="B15" s="18">
        <v>38332000</v>
      </c>
      <c r="C15" s="18">
        <f t="shared" ref="C15:C16" si="2">C$12*(B15/B$12)</f>
        <v>86293.63652067112</v>
      </c>
      <c r="D15" s="18">
        <v>0</v>
      </c>
      <c r="E15" s="18">
        <v>0</v>
      </c>
      <c r="F15" s="18">
        <f t="shared" si="1"/>
        <v>38332000</v>
      </c>
    </row>
    <row r="16" spans="1:6" ht="18" customHeight="1" x14ac:dyDescent="0.15">
      <c r="A16" s="60" t="s">
        <v>375</v>
      </c>
      <c r="B16" s="18">
        <v>22840000</v>
      </c>
      <c r="C16" s="18">
        <f t="shared" si="2"/>
        <v>51417.78822216759</v>
      </c>
      <c r="D16" s="18">
        <v>0</v>
      </c>
      <c r="E16" s="18">
        <v>0</v>
      </c>
      <c r="F16" s="18">
        <f t="shared" si="1"/>
        <v>22840000</v>
      </c>
    </row>
    <row r="17" spans="1:9" ht="18" customHeight="1" x14ac:dyDescent="0.15">
      <c r="A17" s="59" t="s">
        <v>77</v>
      </c>
      <c r="B17" s="18">
        <f>SUM(B7:B12)</f>
        <v>130172000</v>
      </c>
      <c r="C17" s="18">
        <v>293045.37339999998</v>
      </c>
      <c r="D17" s="18">
        <f t="shared" ref="D17:F17" si="3">SUM(D7:D12)</f>
        <v>4000000</v>
      </c>
      <c r="E17" s="18">
        <f t="shared" si="3"/>
        <v>0</v>
      </c>
      <c r="F17" s="18">
        <f t="shared" si="3"/>
        <v>134172000</v>
      </c>
      <c r="I17" s="22">
        <v>0.13059999999999999</v>
      </c>
    </row>
  </sheetData>
  <mergeCells count="4">
    <mergeCell ref="A5:A6"/>
    <mergeCell ref="B5:C5"/>
    <mergeCell ref="D5:E5"/>
    <mergeCell ref="F5:F6"/>
  </mergeCells>
  <phoneticPr fontId="4"/>
  <pageMargins left="0.3888888888888889" right="0.3888888888888889" top="0.3888888888888889" bottom="0.3888888888888889" header="0.19444444444444445" footer="0.19444444444444445"/>
  <pageSetup paperSize="9" scale="92" orientation="landscape" r:id="rId1"/>
  <headerFooter>
    <oddHeader>&amp;R&amp;9&amp;D</oddHeader>
    <oddFooter>&amp;C&amp;9&amp;P/&amp;N</oddFooter>
  </headerFooter>
  <rowBreaks count="1" manualBreakCount="1">
    <brk id="16" max="16383" man="1"/>
  </rowBreaks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79998168889431442"/>
    <pageSetUpPr fitToPage="1"/>
  </sheetPr>
  <dimension ref="A1:K23"/>
  <sheetViews>
    <sheetView workbookViewId="0">
      <selection activeCell="B26" sqref="B26"/>
    </sheetView>
  </sheetViews>
  <sheetFormatPr defaultColWidth="8.875" defaultRowHeight="11.25" x14ac:dyDescent="0.15"/>
  <cols>
    <col min="1" max="1" width="30.875" style="13" customWidth="1"/>
    <col min="2" max="3" width="19.875" style="13" customWidth="1"/>
    <col min="4" max="10" width="8.875" style="13"/>
    <col min="11" max="11" width="10.875" style="13" bestFit="1" customWidth="1"/>
    <col min="12" max="16384" width="8.875" style="13"/>
  </cols>
  <sheetData>
    <row r="1" spans="1:3" ht="21" x14ac:dyDescent="0.2">
      <c r="A1" s="19" t="s">
        <v>220</v>
      </c>
    </row>
    <row r="2" spans="1:3" ht="13.5" x14ac:dyDescent="0.15">
      <c r="A2" s="14" t="s">
        <v>87</v>
      </c>
    </row>
    <row r="3" spans="1:3" ht="13.5" x14ac:dyDescent="0.15">
      <c r="A3" s="14" t="s">
        <v>221</v>
      </c>
    </row>
    <row r="4" spans="1:3" ht="13.5" x14ac:dyDescent="0.15">
      <c r="C4" s="15" t="s">
        <v>90</v>
      </c>
    </row>
    <row r="5" spans="1:3" ht="22.5" customHeight="1" x14ac:dyDescent="0.15">
      <c r="A5" s="57" t="s">
        <v>207</v>
      </c>
      <c r="B5" s="57" t="s">
        <v>211</v>
      </c>
      <c r="C5" s="57" t="s">
        <v>222</v>
      </c>
    </row>
    <row r="6" spans="1:3" ht="18" customHeight="1" x14ac:dyDescent="0.15">
      <c r="A6" s="60" t="s">
        <v>223</v>
      </c>
      <c r="B6" s="18"/>
      <c r="C6" s="18"/>
    </row>
    <row r="7" spans="1:3" ht="18" customHeight="1" x14ac:dyDescent="0.15">
      <c r="A7" s="60" t="s">
        <v>213</v>
      </c>
      <c r="B7" s="18">
        <v>0</v>
      </c>
      <c r="C7" s="18">
        <v>0</v>
      </c>
    </row>
    <row r="8" spans="1:3" ht="18" customHeight="1" x14ac:dyDescent="0.15">
      <c r="A8" s="60" t="s">
        <v>224</v>
      </c>
      <c r="B8" s="18">
        <v>0</v>
      </c>
      <c r="C8" s="18">
        <v>0</v>
      </c>
    </row>
    <row r="9" spans="1:3" ht="18" customHeight="1" x14ac:dyDescent="0.15">
      <c r="A9" s="60" t="s">
        <v>215</v>
      </c>
      <c r="B9" s="18">
        <v>0</v>
      </c>
      <c r="C9" s="18">
        <v>0</v>
      </c>
    </row>
    <row r="10" spans="1:3" ht="18" customHeight="1" x14ac:dyDescent="0.15">
      <c r="A10" s="60" t="s">
        <v>216</v>
      </c>
      <c r="B10" s="18">
        <v>0</v>
      </c>
      <c r="C10" s="18">
        <v>0</v>
      </c>
    </row>
    <row r="11" spans="1:3" ht="18" customHeight="1" x14ac:dyDescent="0.15">
      <c r="A11" s="60" t="s">
        <v>225</v>
      </c>
      <c r="B11" s="18">
        <v>0</v>
      </c>
      <c r="C11" s="18">
        <v>0</v>
      </c>
    </row>
    <row r="12" spans="1:3" ht="18" customHeight="1" x14ac:dyDescent="0.15">
      <c r="A12" s="60" t="s">
        <v>218</v>
      </c>
      <c r="B12" s="18">
        <v>2243839</v>
      </c>
      <c r="C12" s="18">
        <f>B12*K21</f>
        <v>293045.37339999998</v>
      </c>
    </row>
    <row r="13" spans="1:3" ht="18" customHeight="1" thickBot="1" x14ac:dyDescent="0.2">
      <c r="A13" s="23" t="s">
        <v>226</v>
      </c>
      <c r="B13" s="24">
        <f>SUM(B7:B12)</f>
        <v>2243839</v>
      </c>
      <c r="C13" s="24">
        <f>SUM(C7:C12)</f>
        <v>293045.37339999998</v>
      </c>
    </row>
    <row r="14" spans="1:3" ht="18" customHeight="1" thickTop="1" x14ac:dyDescent="0.15">
      <c r="A14" s="60" t="s">
        <v>227</v>
      </c>
      <c r="B14" s="18"/>
      <c r="C14" s="18"/>
    </row>
    <row r="15" spans="1:3" ht="18" customHeight="1" x14ac:dyDescent="0.15">
      <c r="A15" s="60" t="s">
        <v>228</v>
      </c>
      <c r="B15" s="18">
        <v>72141964</v>
      </c>
      <c r="C15" s="18">
        <f>B15*K$21</f>
        <v>9421740.498399999</v>
      </c>
    </row>
    <row r="16" spans="1:3" ht="18" customHeight="1" x14ac:dyDescent="0.15">
      <c r="A16" s="60" t="s">
        <v>229</v>
      </c>
      <c r="B16" s="18">
        <v>10751124</v>
      </c>
      <c r="C16" s="18">
        <f>B16*K$21</f>
        <v>1404096.7944</v>
      </c>
    </row>
    <row r="17" spans="1:11" ht="18" customHeight="1" x14ac:dyDescent="0.15">
      <c r="A17" s="60" t="s">
        <v>230</v>
      </c>
      <c r="B17" s="18">
        <v>206588008</v>
      </c>
      <c r="C17" s="18">
        <f>C22-SUM(C15:C16)-SUM(C18:C21)</f>
        <v>26980710.264199998</v>
      </c>
    </row>
    <row r="18" spans="1:11" ht="18" customHeight="1" x14ac:dyDescent="0.15">
      <c r="A18" s="60" t="s">
        <v>231</v>
      </c>
      <c r="B18" s="18">
        <v>8655391</v>
      </c>
      <c r="C18" s="18">
        <f>B18*K$21</f>
        <v>1130394.0645999999</v>
      </c>
    </row>
    <row r="19" spans="1:11" ht="18" customHeight="1" x14ac:dyDescent="0.15">
      <c r="A19" s="60" t="s">
        <v>232</v>
      </c>
      <c r="B19" s="18">
        <v>137925</v>
      </c>
      <c r="C19" s="18">
        <f>B19*K$21</f>
        <v>18013.004999999997</v>
      </c>
    </row>
    <row r="20" spans="1:11" ht="18" customHeight="1" x14ac:dyDescent="0.15">
      <c r="A20" s="60" t="s">
        <v>233</v>
      </c>
      <c r="B20" s="18">
        <v>0</v>
      </c>
      <c r="C20" s="18">
        <f>B20*K$21</f>
        <v>0</v>
      </c>
    </row>
    <row r="21" spans="1:11" ht="18" customHeight="1" x14ac:dyDescent="0.15">
      <c r="A21" s="60" t="s">
        <v>234</v>
      </c>
      <c r="B21" s="18">
        <f>B22-SUM(B15:B20)</f>
        <v>0</v>
      </c>
      <c r="C21" s="18">
        <f>B21*K$21</f>
        <v>0</v>
      </c>
      <c r="K21" s="25">
        <v>0.13059999999999999</v>
      </c>
    </row>
    <row r="22" spans="1:11" ht="18" customHeight="1" thickBot="1" x14ac:dyDescent="0.2">
      <c r="A22" s="26" t="s">
        <v>235</v>
      </c>
      <c r="B22" s="27">
        <f>B23-B13</f>
        <v>298274412</v>
      </c>
      <c r="C22" s="27">
        <f>C23-C13</f>
        <v>38954954.626599997</v>
      </c>
    </row>
    <row r="23" spans="1:11" ht="18" customHeight="1" thickTop="1" x14ac:dyDescent="0.15">
      <c r="A23" s="28" t="s">
        <v>77</v>
      </c>
      <c r="B23" s="29">
        <v>300518251</v>
      </c>
      <c r="C23" s="29">
        <v>39248000</v>
      </c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 tint="0.79998168889431442"/>
  </sheetPr>
  <dimension ref="A1:K21"/>
  <sheetViews>
    <sheetView topLeftCell="A7" workbookViewId="0">
      <selection activeCell="E15" sqref="E15"/>
    </sheetView>
  </sheetViews>
  <sheetFormatPr defaultColWidth="8.875" defaultRowHeight="11.25" x14ac:dyDescent="0.15"/>
  <cols>
    <col min="1" max="1" width="30.875" style="13" customWidth="1"/>
    <col min="2" max="3" width="19.875" style="13" customWidth="1"/>
    <col min="4" max="16384" width="8.875" style="13"/>
  </cols>
  <sheetData>
    <row r="1" spans="1:11" ht="21" x14ac:dyDescent="0.2">
      <c r="A1" s="19" t="s">
        <v>236</v>
      </c>
    </row>
    <row r="2" spans="1:11" ht="13.5" x14ac:dyDescent="0.15">
      <c r="A2" s="14" t="s">
        <v>87</v>
      </c>
    </row>
    <row r="3" spans="1:11" ht="13.5" x14ac:dyDescent="0.15">
      <c r="A3" s="14" t="s">
        <v>88</v>
      </c>
    </row>
    <row r="4" spans="1:11" ht="13.5" x14ac:dyDescent="0.15">
      <c r="C4" s="15" t="s">
        <v>90</v>
      </c>
    </row>
    <row r="5" spans="1:11" ht="22.5" customHeight="1" x14ac:dyDescent="0.15">
      <c r="A5" s="57" t="s">
        <v>207</v>
      </c>
      <c r="B5" s="57" t="s">
        <v>211</v>
      </c>
      <c r="C5" s="57" t="s">
        <v>222</v>
      </c>
    </row>
    <row r="6" spans="1:11" ht="18" customHeight="1" x14ac:dyDescent="0.15">
      <c r="A6" s="60" t="s">
        <v>223</v>
      </c>
      <c r="B6" s="18"/>
      <c r="C6" s="18"/>
    </row>
    <row r="7" spans="1:11" ht="18" customHeight="1" x14ac:dyDescent="0.15">
      <c r="A7" s="60" t="s">
        <v>213</v>
      </c>
      <c r="B7" s="18">
        <v>0</v>
      </c>
      <c r="C7" s="18">
        <v>0</v>
      </c>
    </row>
    <row r="8" spans="1:11" ht="18" customHeight="1" x14ac:dyDescent="0.15">
      <c r="A8" s="60" t="s">
        <v>224</v>
      </c>
      <c r="B8" s="18">
        <v>0</v>
      </c>
      <c r="C8" s="18">
        <v>0</v>
      </c>
    </row>
    <row r="9" spans="1:11" ht="18" customHeight="1" x14ac:dyDescent="0.15">
      <c r="A9" s="60" t="s">
        <v>215</v>
      </c>
      <c r="B9" s="18">
        <v>0</v>
      </c>
      <c r="C9" s="18">
        <v>0</v>
      </c>
    </row>
    <row r="10" spans="1:11" ht="18" customHeight="1" x14ac:dyDescent="0.15">
      <c r="A10" s="60" t="s">
        <v>216</v>
      </c>
      <c r="B10" s="18">
        <v>0</v>
      </c>
      <c r="C10" s="18">
        <v>0</v>
      </c>
    </row>
    <row r="11" spans="1:11" ht="18" customHeight="1" x14ac:dyDescent="0.15">
      <c r="A11" s="60" t="s">
        <v>225</v>
      </c>
      <c r="B11" s="18">
        <v>0</v>
      </c>
      <c r="C11" s="18">
        <v>0</v>
      </c>
    </row>
    <row r="12" spans="1:11" ht="18" customHeight="1" x14ac:dyDescent="0.15">
      <c r="A12" s="60" t="s">
        <v>218</v>
      </c>
      <c r="B12" s="18">
        <v>0</v>
      </c>
      <c r="C12" s="18">
        <v>0</v>
      </c>
    </row>
    <row r="13" spans="1:11" ht="18" customHeight="1" thickBot="1" x14ac:dyDescent="0.2">
      <c r="A13" s="23" t="s">
        <v>226</v>
      </c>
      <c r="B13" s="24">
        <f>SUM(B7:B12)</f>
        <v>0</v>
      </c>
      <c r="C13" s="24">
        <v>0</v>
      </c>
    </row>
    <row r="14" spans="1:11" ht="18" customHeight="1" thickTop="1" x14ac:dyDescent="0.15">
      <c r="A14" s="60" t="s">
        <v>237</v>
      </c>
      <c r="B14" s="18"/>
      <c r="C14" s="18"/>
      <c r="K14" s="13">
        <v>529450255</v>
      </c>
    </row>
    <row r="15" spans="1:11" ht="18" customHeight="1" x14ac:dyDescent="0.15">
      <c r="A15" s="60" t="s">
        <v>238</v>
      </c>
      <c r="B15" s="18">
        <v>174561758</v>
      </c>
      <c r="C15" s="30">
        <f>$B15*$K$15</f>
        <v>733159.38360000006</v>
      </c>
      <c r="K15" s="31">
        <v>4.2000000000000006E-3</v>
      </c>
    </row>
    <row r="16" spans="1:11" ht="18" customHeight="1" x14ac:dyDescent="0.15">
      <c r="A16" s="60" t="s">
        <v>239</v>
      </c>
      <c r="B16" s="18">
        <v>19594130</v>
      </c>
      <c r="C16" s="30">
        <f>$B16*$K$15</f>
        <v>82295.346000000005</v>
      </c>
    </row>
    <row r="17" spans="1:3" ht="18" customHeight="1" x14ac:dyDescent="0.15">
      <c r="A17" s="60" t="s">
        <v>240</v>
      </c>
      <c r="B17" s="18">
        <v>39253470</v>
      </c>
      <c r="C17" s="30">
        <f>$B17*$K$15</f>
        <v>164864.57400000002</v>
      </c>
    </row>
    <row r="18" spans="1:3" ht="18" customHeight="1" x14ac:dyDescent="0.15">
      <c r="A18" s="60" t="s">
        <v>241</v>
      </c>
      <c r="B18" s="18">
        <v>514971986</v>
      </c>
      <c r="C18" s="30">
        <f>$B18*$K$15</f>
        <v>2162882.3412000001</v>
      </c>
    </row>
    <row r="19" spans="1:3" ht="18" customHeight="1" x14ac:dyDescent="0.15">
      <c r="A19" s="60" t="s">
        <v>242</v>
      </c>
      <c r="B19" s="18">
        <f>B20-SUM(B15:B18)</f>
        <v>71754464</v>
      </c>
      <c r="C19" s="30">
        <f>C20-SUM(C15:C18)</f>
        <v>301798.35519999964</v>
      </c>
    </row>
    <row r="20" spans="1:3" ht="18" customHeight="1" thickBot="1" x14ac:dyDescent="0.2">
      <c r="A20" s="23" t="s">
        <v>226</v>
      </c>
      <c r="B20" s="24">
        <f>B21-B13</f>
        <v>820135808</v>
      </c>
      <c r="C20" s="24">
        <f>C21-C13</f>
        <v>3445000</v>
      </c>
    </row>
    <row r="21" spans="1:3" ht="18" customHeight="1" thickTop="1" x14ac:dyDescent="0.15">
      <c r="A21" s="59" t="s">
        <v>77</v>
      </c>
      <c r="B21" s="29">
        <v>820135808</v>
      </c>
      <c r="C21" s="29">
        <v>3445000</v>
      </c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5" tint="0.79998168889431442"/>
    <pageSetUpPr fitToPage="1"/>
  </sheetPr>
  <dimension ref="A1:K19"/>
  <sheetViews>
    <sheetView topLeftCell="B1" workbookViewId="0">
      <selection activeCell="E23" sqref="E23"/>
    </sheetView>
  </sheetViews>
  <sheetFormatPr defaultColWidth="8.875" defaultRowHeight="11.25" x14ac:dyDescent="0.15"/>
  <cols>
    <col min="1" max="1" width="20.875" style="13" customWidth="1"/>
    <col min="2" max="2" width="14.875" style="13" customWidth="1"/>
    <col min="3" max="3" width="16.875" style="13" customWidth="1"/>
    <col min="4" max="11" width="14.875" style="13" customWidth="1"/>
    <col min="12" max="16384" width="8.875" style="13"/>
  </cols>
  <sheetData>
    <row r="1" spans="1:11" ht="21" x14ac:dyDescent="0.2">
      <c r="A1" s="19" t="s">
        <v>302</v>
      </c>
    </row>
    <row r="2" spans="1:11" ht="13.5" x14ac:dyDescent="0.15">
      <c r="A2" s="14" t="s">
        <v>4</v>
      </c>
    </row>
    <row r="3" spans="1:11" ht="13.5" x14ac:dyDescent="0.15">
      <c r="A3" s="14" t="s">
        <v>5</v>
      </c>
    </row>
    <row r="4" spans="1:11" ht="13.5" x14ac:dyDescent="0.15">
      <c r="K4" s="15" t="s">
        <v>303</v>
      </c>
    </row>
    <row r="5" spans="1:11" ht="22.5" customHeight="1" x14ac:dyDescent="0.15">
      <c r="A5" s="71" t="s">
        <v>171</v>
      </c>
      <c r="B5" s="73" t="s">
        <v>244</v>
      </c>
      <c r="C5" s="52"/>
      <c r="D5" s="71" t="s">
        <v>304</v>
      </c>
      <c r="E5" s="72" t="s">
        <v>305</v>
      </c>
      <c r="F5" s="71" t="s">
        <v>306</v>
      </c>
      <c r="G5" s="72" t="s">
        <v>307</v>
      </c>
      <c r="H5" s="73" t="s">
        <v>308</v>
      </c>
      <c r="I5" s="53"/>
      <c r="J5" s="54"/>
      <c r="K5" s="71" t="s">
        <v>175</v>
      </c>
    </row>
    <row r="6" spans="1:11" ht="22.5" customHeight="1" x14ac:dyDescent="0.15">
      <c r="A6" s="71"/>
      <c r="B6" s="71"/>
      <c r="C6" s="55" t="s">
        <v>309</v>
      </c>
      <c r="D6" s="71"/>
      <c r="E6" s="71"/>
      <c r="F6" s="71"/>
      <c r="G6" s="71"/>
      <c r="H6" s="71"/>
      <c r="I6" s="65" t="s">
        <v>310</v>
      </c>
      <c r="J6" s="65" t="s">
        <v>311</v>
      </c>
      <c r="K6" s="71"/>
    </row>
    <row r="7" spans="1:11" ht="18" customHeight="1" x14ac:dyDescent="0.15">
      <c r="A7" s="67" t="s">
        <v>312</v>
      </c>
      <c r="B7" s="18">
        <v>39564068</v>
      </c>
      <c r="C7" s="56">
        <v>4553791</v>
      </c>
      <c r="D7" s="18">
        <v>11571584</v>
      </c>
      <c r="E7" s="18">
        <v>3882839</v>
      </c>
      <c r="F7" s="18">
        <v>18633122</v>
      </c>
      <c r="G7" s="18">
        <v>4619544</v>
      </c>
      <c r="H7" s="18">
        <v>0</v>
      </c>
      <c r="I7" s="18">
        <v>0</v>
      </c>
      <c r="J7" s="18">
        <v>0</v>
      </c>
      <c r="K7" s="18">
        <v>856979</v>
      </c>
    </row>
    <row r="8" spans="1:11" ht="18" customHeight="1" x14ac:dyDescent="0.15">
      <c r="A8" s="67" t="s">
        <v>313</v>
      </c>
      <c r="B8" s="18">
        <v>1095782</v>
      </c>
      <c r="C8" s="56">
        <v>76749</v>
      </c>
      <c r="D8" s="18">
        <v>1014651</v>
      </c>
      <c r="E8" s="18">
        <v>5757</v>
      </c>
      <c r="F8" s="18">
        <v>53268</v>
      </c>
      <c r="G8" s="18">
        <v>22106</v>
      </c>
      <c r="H8" s="18">
        <v>0</v>
      </c>
      <c r="I8" s="18">
        <v>0</v>
      </c>
      <c r="J8" s="18">
        <v>0</v>
      </c>
      <c r="K8" s="18">
        <v>0</v>
      </c>
    </row>
    <row r="9" spans="1:11" ht="18" customHeight="1" x14ac:dyDescent="0.15">
      <c r="A9" s="67" t="s">
        <v>314</v>
      </c>
      <c r="B9" s="18">
        <v>221482</v>
      </c>
      <c r="C9" s="56">
        <v>26296</v>
      </c>
      <c r="D9" s="18">
        <v>52455</v>
      </c>
      <c r="E9" s="18">
        <v>3285</v>
      </c>
      <c r="F9" s="18">
        <v>141120</v>
      </c>
      <c r="G9" s="18">
        <v>24622</v>
      </c>
      <c r="H9" s="18">
        <v>0</v>
      </c>
      <c r="I9" s="18">
        <v>0</v>
      </c>
      <c r="J9" s="18">
        <v>0</v>
      </c>
      <c r="K9" s="18">
        <v>0</v>
      </c>
    </row>
    <row r="10" spans="1:11" ht="18" customHeight="1" x14ac:dyDescent="0.15">
      <c r="A10" s="67" t="s">
        <v>315</v>
      </c>
      <c r="B10" s="18">
        <v>968349</v>
      </c>
      <c r="C10" s="56">
        <v>167434</v>
      </c>
      <c r="D10" s="18">
        <v>557919</v>
      </c>
      <c r="E10" s="18">
        <v>410430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</row>
    <row r="11" spans="1:11" ht="18" customHeight="1" x14ac:dyDescent="0.15">
      <c r="A11" s="67" t="s">
        <v>316</v>
      </c>
      <c r="B11" s="18">
        <v>2146142</v>
      </c>
      <c r="C11" s="56">
        <v>357347</v>
      </c>
      <c r="D11" s="18">
        <v>1203454</v>
      </c>
      <c r="E11" s="18">
        <v>0</v>
      </c>
      <c r="F11" s="18">
        <v>19175</v>
      </c>
      <c r="G11" s="18">
        <v>923513</v>
      </c>
      <c r="H11" s="18">
        <v>0</v>
      </c>
      <c r="I11" s="18">
        <v>0</v>
      </c>
      <c r="J11" s="18">
        <v>0</v>
      </c>
      <c r="K11" s="18">
        <v>0</v>
      </c>
    </row>
    <row r="12" spans="1:11" ht="18" customHeight="1" x14ac:dyDescent="0.15">
      <c r="A12" s="67" t="s">
        <v>317</v>
      </c>
      <c r="B12" s="18">
        <v>24564180</v>
      </c>
      <c r="C12" s="56">
        <v>2889881</v>
      </c>
      <c r="D12" s="18">
        <v>119320</v>
      </c>
      <c r="E12" s="18">
        <v>1556225</v>
      </c>
      <c r="F12" s="18">
        <v>18405559</v>
      </c>
      <c r="G12" s="18">
        <v>3626097</v>
      </c>
      <c r="H12" s="18">
        <v>0</v>
      </c>
      <c r="I12" s="18">
        <v>0</v>
      </c>
      <c r="J12" s="18">
        <v>0</v>
      </c>
      <c r="K12" s="18">
        <v>856979</v>
      </c>
    </row>
    <row r="13" spans="1:11" ht="18" customHeight="1" x14ac:dyDescent="0.15">
      <c r="A13" s="67" t="s">
        <v>318</v>
      </c>
      <c r="B13" s="18">
        <v>10568133</v>
      </c>
      <c r="C13" s="56">
        <v>1036084</v>
      </c>
      <c r="D13" s="18">
        <v>8623785</v>
      </c>
      <c r="E13" s="18">
        <v>1907142</v>
      </c>
      <c r="F13" s="18">
        <v>14000</v>
      </c>
      <c r="G13" s="18">
        <v>23206</v>
      </c>
      <c r="H13" s="18">
        <v>0</v>
      </c>
      <c r="I13" s="18">
        <v>0</v>
      </c>
      <c r="J13" s="18">
        <v>0</v>
      </c>
      <c r="K13" s="18">
        <v>0</v>
      </c>
    </row>
    <row r="14" spans="1:11" ht="18" customHeight="1" x14ac:dyDescent="0.15">
      <c r="A14" s="67" t="s">
        <v>319</v>
      </c>
      <c r="B14" s="18">
        <v>24893006</v>
      </c>
      <c r="C14" s="56">
        <v>2372877</v>
      </c>
      <c r="D14" s="18">
        <v>14395326</v>
      </c>
      <c r="E14" s="18">
        <v>3096148</v>
      </c>
      <c r="F14" s="18">
        <v>2621351</v>
      </c>
      <c r="G14" s="18">
        <v>2144004</v>
      </c>
      <c r="H14" s="18">
        <v>0</v>
      </c>
      <c r="I14" s="18">
        <v>0</v>
      </c>
      <c r="J14" s="18">
        <v>0</v>
      </c>
      <c r="K14" s="18">
        <v>2636177</v>
      </c>
    </row>
    <row r="15" spans="1:11" ht="18" customHeight="1" x14ac:dyDescent="0.15">
      <c r="A15" s="67" t="s">
        <v>320</v>
      </c>
      <c r="B15" s="18">
        <v>21954226</v>
      </c>
      <c r="C15" s="56">
        <v>2070579</v>
      </c>
      <c r="D15" s="18">
        <v>14245017</v>
      </c>
      <c r="E15" s="18">
        <v>3096148</v>
      </c>
      <c r="F15" s="18">
        <v>2621351</v>
      </c>
      <c r="G15" s="18">
        <v>1991710</v>
      </c>
      <c r="H15" s="18">
        <v>0</v>
      </c>
      <c r="I15" s="18">
        <v>0</v>
      </c>
      <c r="J15" s="18">
        <v>0</v>
      </c>
      <c r="K15" s="18">
        <v>0</v>
      </c>
    </row>
    <row r="16" spans="1:11" ht="18" customHeight="1" x14ac:dyDescent="0.15">
      <c r="A16" s="67" t="s">
        <v>321</v>
      </c>
      <c r="B16" s="18">
        <v>220675</v>
      </c>
      <c r="C16" s="56">
        <v>51454</v>
      </c>
      <c r="D16" s="18">
        <v>68381</v>
      </c>
      <c r="E16" s="18">
        <v>0</v>
      </c>
      <c r="F16" s="18">
        <v>0</v>
      </c>
      <c r="G16" s="18">
        <v>152294</v>
      </c>
      <c r="H16" s="18">
        <v>0</v>
      </c>
      <c r="I16" s="18">
        <v>0</v>
      </c>
      <c r="J16" s="18">
        <v>0</v>
      </c>
      <c r="K16" s="18">
        <v>0</v>
      </c>
    </row>
    <row r="17" spans="1:11" ht="18" customHeight="1" x14ac:dyDescent="0.15">
      <c r="A17" s="67" t="s">
        <v>322</v>
      </c>
      <c r="B17" s="18">
        <v>0</v>
      </c>
      <c r="C17" s="56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</row>
    <row r="18" spans="1:11" ht="18" customHeight="1" x14ac:dyDescent="0.15">
      <c r="A18" s="67" t="s">
        <v>318</v>
      </c>
      <c r="B18" s="18">
        <v>2718105</v>
      </c>
      <c r="C18" s="56">
        <v>250844</v>
      </c>
      <c r="D18" s="18">
        <v>81928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2636177</v>
      </c>
    </row>
    <row r="19" spans="1:11" ht="18" customHeight="1" x14ac:dyDescent="0.15">
      <c r="A19" s="66" t="s">
        <v>323</v>
      </c>
      <c r="B19" s="18">
        <v>64457074</v>
      </c>
      <c r="C19" s="56">
        <v>6926668</v>
      </c>
      <c r="D19" s="18">
        <v>25966910</v>
      </c>
      <c r="E19" s="18">
        <v>6978987</v>
      </c>
      <c r="F19" s="18">
        <v>21254473</v>
      </c>
      <c r="G19" s="18">
        <v>6763548</v>
      </c>
      <c r="H19" s="18">
        <v>0</v>
      </c>
      <c r="I19" s="18">
        <v>0</v>
      </c>
      <c r="J19" s="18">
        <v>0</v>
      </c>
      <c r="K19" s="18">
        <v>3493156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4"/>
  <pageMargins left="0.3888888888888889" right="0.3888888888888889" top="0.3888888888888889" bottom="0.3888888888888889" header="0.19444444444444445" footer="0.19444444444444445"/>
  <pageSetup paperSize="9" scale="74" fitToHeight="0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7</vt:i4>
      </vt:variant>
    </vt:vector>
  </HeadingPairs>
  <TitlesOfParts>
    <vt:vector size="24" baseType="lpstr">
      <vt:lpstr>表紙</vt:lpstr>
      <vt:lpstr>1.(1)①有形固定資産の明細 </vt:lpstr>
      <vt:lpstr>②有形固定資産に係る行政目的別の明細</vt:lpstr>
      <vt:lpstr>④投資及び出資金の明細</vt:lpstr>
      <vt:lpstr>④基金の明細</vt:lpstr>
      <vt:lpstr>⑤貸付金の明細</vt:lpstr>
      <vt:lpstr>⑥長期延滞債権の明細</vt:lpstr>
      <vt:lpstr>⑦未収金の明細</vt:lpstr>
      <vt:lpstr>(2)①地方債等（借入先別）の明細</vt:lpstr>
      <vt:lpstr>②地方債等（利率別）の明細</vt:lpstr>
      <vt:lpstr>③地方債等（返済期間別）の明細</vt:lpstr>
      <vt:lpstr>④特定の契約条項が付された地方債等の概要</vt:lpstr>
      <vt:lpstr>⑤引当金の明細</vt:lpstr>
      <vt:lpstr>2(1)補助金等の明細</vt:lpstr>
      <vt:lpstr>３(1)財源の明細</vt:lpstr>
      <vt:lpstr>4(1)資金の明細</vt:lpstr>
      <vt:lpstr>4(2)財源情報の明細</vt:lpstr>
      <vt:lpstr>'②地方債等（利率別）の明細'!Print_Area</vt:lpstr>
      <vt:lpstr>⑤貸付金の明細!Print_Area</vt:lpstr>
      <vt:lpstr>⑥長期延滞債権の明細!Print_Area</vt:lpstr>
      <vt:lpstr>⑦未収金の明細!Print_Area</vt:lpstr>
      <vt:lpstr>表紙!Print_Area</vt:lpstr>
      <vt:lpstr>'1.(1)①有形固定資産の明細 '!Print_Titles</vt:lpstr>
      <vt:lpstr>②有形固定資産に係る行政目的別の明細!Print_Titles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2022-03-31T05:58:29Z</dcterms:modified>
</cp:coreProperties>
</file>