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14370" windowHeight="12180" activeTab="1"/>
  </bookViews>
  <sheets>
    <sheet name="表紙" sheetId="2" r:id="rId1"/>
    <sheet name="①有形固定資産の明細" sheetId="5" r:id="rId2"/>
  </sheets>
  <externalReferences>
    <externalReference r:id="rId3"/>
    <externalReference r:id="rId4"/>
  </externalReferences>
  <definedNames>
    <definedName name="AS2DocOpenMode" hidden="1">"AS2DocumentEdit"</definedName>
    <definedName name="CSV">#REF!</definedName>
    <definedName name="CSVDATA">#REF!</definedName>
    <definedName name="_xlnm.Print_Area" localSheetId="0">表紙!$A$1:$AC$41</definedName>
    <definedName name="_xlnm.Print_Titles" localSheetId="1">①有形固定資産の明細!$1:$5</definedName>
    <definedName name="カテゴリ一覧">[1]カテゴリ!$M$6:$M$16</definedName>
    <definedName name="フォーム共通定義_「画面ＩＤ」入力セルの位置_行">#REF!</definedName>
    <definedName name="フォーム共通定義_「画面ＩＤ」入力セルの位置_列">#REF!</definedName>
    <definedName name="リース資産">[2]固定資産!$D$8</definedName>
    <definedName name="画面イベント定義_「画面ＩＤ」入力セルの位置_行">#REF!</definedName>
    <definedName name="画面イベント定義_「画面ＩＤ」入力セルの位置_列">#REF!</definedName>
    <definedName name="固定資産６B">[2]固定資産!$C$27</definedName>
    <definedName name="論理データ型一覧">[1]論理データ型!$A$3:$A$41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6" i="5" l="1"/>
  <c r="D6" i="5"/>
  <c r="G6" i="5"/>
  <c r="C7" i="5"/>
  <c r="E7" i="5" s="1"/>
  <c r="E8" i="5"/>
  <c r="H8" i="5"/>
  <c r="C9" i="5"/>
  <c r="E9" i="5" s="1"/>
  <c r="H9" i="5" s="1"/>
  <c r="F9" i="5"/>
  <c r="F6" i="5" s="1"/>
  <c r="F23" i="5" s="1"/>
  <c r="C10" i="5"/>
  <c r="E10" i="5" s="1"/>
  <c r="H10" i="5" s="1"/>
  <c r="F10" i="5"/>
  <c r="E11" i="5"/>
  <c r="H11" i="5" s="1"/>
  <c r="E12" i="5"/>
  <c r="H12" i="5"/>
  <c r="E13" i="5"/>
  <c r="H13" i="5" s="1"/>
  <c r="E14" i="5"/>
  <c r="H14" i="5"/>
  <c r="E15" i="5"/>
  <c r="H15" i="5" s="1"/>
  <c r="B16" i="5"/>
  <c r="B23" i="5" s="1"/>
  <c r="D16" i="5"/>
  <c r="F16" i="5"/>
  <c r="G16" i="5"/>
  <c r="G23" i="5" s="1"/>
  <c r="C17" i="5"/>
  <c r="E17" i="5"/>
  <c r="H17" i="5"/>
  <c r="E18" i="5"/>
  <c r="F18" i="5"/>
  <c r="H18" i="5"/>
  <c r="C19" i="5"/>
  <c r="E19" i="5" s="1"/>
  <c r="H19" i="5" s="1"/>
  <c r="F19" i="5"/>
  <c r="E20" i="5"/>
  <c r="H20" i="5" s="1"/>
  <c r="C21" i="5"/>
  <c r="E21" i="5"/>
  <c r="H21" i="5"/>
  <c r="C22" i="5"/>
  <c r="E22" i="5" s="1"/>
  <c r="H22" i="5" s="1"/>
  <c r="F22" i="5"/>
  <c r="D23" i="5"/>
  <c r="E16" i="5" l="1"/>
  <c r="H16" i="5"/>
  <c r="H7" i="5"/>
  <c r="H6" i="5" s="1"/>
  <c r="H23" i="5" s="1"/>
  <c r="E6" i="5"/>
  <c r="E23" i="5" s="1"/>
  <c r="C16" i="5"/>
  <c r="C6" i="5"/>
  <c r="C23" i="5" s="1"/>
</calcChain>
</file>

<file path=xl/sharedStrings.xml><?xml version="1.0" encoding="utf-8"?>
<sst xmlns="http://schemas.openxmlformats.org/spreadsheetml/2006/main" count="34" uniqueCount="29">
  <si>
    <t>附属明細書</t>
  </si>
  <si>
    <t>岩手県　奥州市</t>
    <rPh sb="0" eb="3">
      <t>イワテケン</t>
    </rPh>
    <rPh sb="4" eb="6">
      <t>オウシュウ</t>
    </rPh>
    <rPh sb="6" eb="7">
      <t>シ</t>
    </rPh>
    <phoneticPr fontId="8"/>
  </si>
  <si>
    <t>合計</t>
  </si>
  <si>
    <t>物品</t>
  </si>
  <si>
    <t>インフラ資産</t>
  </si>
  <si>
    <t>　建設仮勘定</t>
  </si>
  <si>
    <t>　航空機</t>
  </si>
  <si>
    <t>　浮標等</t>
  </si>
  <si>
    <t>　船舶</t>
  </si>
  <si>
    <t>　工作物</t>
  </si>
  <si>
    <t>　建物</t>
  </si>
  <si>
    <t>　立木竹</t>
  </si>
  <si>
    <t>　土地</t>
  </si>
  <si>
    <t>事業用資産</t>
  </si>
  <si>
    <t>差引本年度末残高_x000D_
(D)-(E)_x000D_
(G)</t>
  </si>
  <si>
    <t>本年度末_x000D_
減価償却累計額_x000D_
(E)</t>
  </si>
  <si>
    <t>本年度末残高_x000D_
(A)+(B)-(C)_x000D_
(D)</t>
  </si>
  <si>
    <t>本年度減少額_x000D_
(C)</t>
  </si>
  <si>
    <t>本年度増加額_x000D_
(B)</t>
  </si>
  <si>
    <t>前年度末残高_x000D_
(A)</t>
  </si>
  <si>
    <t>区分</t>
  </si>
  <si>
    <t>（単位：円）</t>
  </si>
  <si>
    <t>会計：全体会計</t>
  </si>
  <si>
    <t>自治体名：奥州市</t>
  </si>
  <si>
    <t>有形固定資産の明細</t>
  </si>
  <si>
    <t>　その他</t>
  </si>
  <si>
    <t>本年度償却額_x000D_
(F)</t>
  </si>
  <si>
    <t>年度：令和3年度</t>
  </si>
  <si>
    <t>令和3年度</t>
    <rPh sb="0" eb="2">
      <t>レイワ</t>
    </rPh>
    <phoneticPr fontId="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</si>
</sst>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1"/>
      <color theme="1"/>
      <name val="游ゴシック"/>
      <family val="2"/>
      <scheme val="minor"/>
    </font>
    <font>
      <sz val="11"/>
      <color theme="1"/>
      <name val="游ゴシック"/>
      <family val="2"/>
      <charset val="128"/>
      <scheme val="minor"/>
    </font>
    <font>
      <sz val="11"/>
      <color theme="1"/>
      <name val="ＭＳ Ｐゴシック"/>
      <family val="3"/>
      <charset val="128"/>
    </font>
    <font>
      <sz val="6"/>
      <name val="游ゴシック"/>
      <family val="3"/>
      <charset val="128"/>
      <scheme val="minor"/>
    </font>
    <font>
      <sz val="24"/>
      <color theme="1"/>
      <name val="ＭＳ Ｐゴシック"/>
      <family val="3"/>
      <charset val="128"/>
    </font>
    <font>
      <sz val="36"/>
      <color theme="1"/>
      <name val="ＭＳ Ｐゴシック"/>
      <family val="3"/>
      <charset val="128"/>
    </font>
    <font>
      <sz val="28"/>
      <color theme="1"/>
      <name val="ＭＳ Ｐゴシック"/>
      <family val="3"/>
      <charset val="128"/>
    </font>
    <font>
      <sz val="22"/>
      <color theme="1"/>
      <name val="ＭＳ Ｐゴシック"/>
      <family val="3"/>
      <charset val="128"/>
    </font>
    <font>
      <sz val="6"/>
      <name val="游ゴシック"/>
      <family val="2"/>
      <charset val="128"/>
      <scheme val="minor"/>
    </font>
    <font>
      <sz val="18"/>
      <color theme="1"/>
      <name val="ＭＳ Ｐゴシック"/>
      <family val="3"/>
      <charset val="128"/>
    </font>
    <font>
      <sz val="9"/>
      <color theme="1"/>
      <name val="ＭＳ Ｐゴシック"/>
      <family val="3"/>
      <charset val="128"/>
    </font>
    <font>
      <b/>
      <sz val="9"/>
      <color theme="1"/>
      <name val="ＭＳ Ｐゴシック"/>
      <family val="3"/>
      <charset val="128"/>
    </font>
    <font>
      <b/>
      <sz val="18"/>
      <color theme="1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CCFFCC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>
      <alignment vertical="center"/>
    </xf>
  </cellStyleXfs>
  <cellXfs count="21">
    <xf numFmtId="0" fontId="0" fillId="0" borderId="0" xfId="0"/>
    <xf numFmtId="0" fontId="2" fillId="0" borderId="0" xfId="1" applyFont="1" applyBorder="1">
      <alignment vertical="center"/>
    </xf>
    <xf numFmtId="0" fontId="2" fillId="0" borderId="0" xfId="1" applyFont="1">
      <alignment vertical="center"/>
    </xf>
    <xf numFmtId="0" fontId="4" fillId="0" borderId="0" xfId="1" applyFont="1" applyBorder="1">
      <alignment vertical="center"/>
    </xf>
    <xf numFmtId="0" fontId="2" fillId="0" borderId="0" xfId="1" applyFont="1" applyFill="1">
      <alignment vertical="center"/>
    </xf>
    <xf numFmtId="0" fontId="5" fillId="0" borderId="0" xfId="1" applyFont="1" applyBorder="1" applyAlignment="1">
      <alignment horizontal="centerContinuous" vertical="center"/>
    </xf>
    <xf numFmtId="0" fontId="6" fillId="0" borderId="0" xfId="1" applyFont="1" applyBorder="1" applyAlignment="1">
      <alignment horizontal="centerContinuous" vertical="center"/>
    </xf>
    <xf numFmtId="0" fontId="7" fillId="2" borderId="0" xfId="1" applyFont="1" applyFill="1" applyBorder="1" applyAlignment="1">
      <alignment horizontal="centerContinuous" vertical="center"/>
    </xf>
    <xf numFmtId="0" fontId="9" fillId="2" borderId="0" xfId="1" applyFont="1" applyFill="1" applyBorder="1" applyAlignment="1">
      <alignment horizontal="centerContinuous" vertical="center"/>
    </xf>
    <xf numFmtId="0" fontId="2" fillId="2" borderId="0" xfId="1" applyFont="1" applyFill="1" applyBorder="1">
      <alignment vertical="center"/>
    </xf>
    <xf numFmtId="0" fontId="2" fillId="2" borderId="0" xfId="1" applyFont="1" applyFill="1">
      <alignment vertical="center"/>
    </xf>
    <xf numFmtId="0" fontId="7" fillId="0" borderId="0" xfId="1" applyFont="1" applyBorder="1" applyAlignment="1">
      <alignment horizontal="centerContinuous" vertical="center"/>
    </xf>
    <xf numFmtId="0" fontId="9" fillId="0" borderId="0" xfId="1" applyFont="1" applyBorder="1" applyAlignment="1">
      <alignment horizontal="centerContinuous" vertical="center"/>
    </xf>
    <xf numFmtId="3" fontId="10" fillId="0" borderId="0" xfId="0" applyNumberFormat="1" applyFont="1"/>
    <xf numFmtId="3" fontId="10" fillId="0" borderId="1" xfId="0" applyNumberFormat="1" applyFont="1" applyBorder="1" applyAlignment="1">
      <alignment horizontal="right" vertical="center"/>
    </xf>
    <xf numFmtId="3" fontId="10" fillId="0" borderId="1" xfId="0" applyNumberFormat="1" applyFont="1" applyBorder="1" applyAlignment="1">
      <alignment horizontal="left" vertical="center"/>
    </xf>
    <xf numFmtId="3" fontId="11" fillId="3" borderId="1" xfId="0" applyNumberFormat="1" applyFont="1" applyFill="1" applyBorder="1" applyAlignment="1">
      <alignment horizontal="center" vertical="center" wrapText="1"/>
    </xf>
    <xf numFmtId="3" fontId="11" fillId="3" borderId="1" xfId="0" applyNumberFormat="1" applyFont="1" applyFill="1" applyBorder="1" applyAlignment="1">
      <alignment horizontal="center" vertical="center"/>
    </xf>
    <xf numFmtId="3" fontId="2" fillId="0" borderId="0" xfId="0" applyNumberFormat="1" applyFont="1" applyAlignment="1">
      <alignment horizontal="right"/>
    </xf>
    <xf numFmtId="3" fontId="2" fillId="0" borderId="0" xfId="0" applyNumberFormat="1" applyFont="1"/>
    <xf numFmtId="3" fontId="12" fillId="0" borderId="0" xfId="0" applyNumberFormat="1" applyFont="1" applyAlignment="1">
      <alignment horizontal="center" vertical="center"/>
    </xf>
  </cellXfs>
  <cellStyles count="2"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externalLink" Target="externalLinks/externalLink1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2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Root\&#12484;&#12540;&#12523;&#65381;&#12521;&#12452;&#12502;&#12521;&#12522;&#65381;&#35069;&#21697;\&#29983;&#25216;&#37096;&#12484;&#12540;&#12523;\ER_Studio&#27161;&#28310;&#12489;&#12513;&#12452;&#12531;\&#27161;&#28310;&#12489;&#12513;&#12452;&#12531;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microsoft.com/office/2006/relationships/xlExternalLinkPath/xlPathMissing" Target="&#12304;&#12305;H28_&#26399;&#26411;&#27531;&#39640;&#35519;&#26619;(20180313)_1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概要"/>
      <sheetName val="利用方法"/>
      <sheetName val="標準ドメイン"/>
      <sheetName val="カテゴリ"/>
      <sheetName val="論理データ型"/>
      <sheetName val="フィルム"/>
      <sheetName val="フィルムグラフ_改修実績"/>
      <sheetName val="積層"/>
      <sheetName val="封止材"/>
      <sheetName val="シールド板"/>
      <sheetName val="フィルム "/>
      <sheetName val="Sheet1"/>
      <sheetName val="Sheet2"/>
      <sheetName val="Sheet3"/>
      <sheetName val="Pフォローアップ照会シート（モジュール別）"/>
      <sheetName val="Pフォローアップ照会シート(担当者別)"/>
      <sheetName val="表紙"/>
      <sheetName val="01"/>
      <sheetName val="データ項目名"/>
      <sheetName val="データ項目名_20070302bk"/>
      <sheetName val="データ項目名 (bk)"/>
      <sheetName val="基本項目加工"/>
      <sheetName val="基本項目"/>
      <sheetName val="Graph2"/>
      <sheetName val="javalog06"/>
      <sheetName val="共通部品"/>
      <sheetName val="ＣＣＬレビュー観点一覧"/>
      <sheetName val="画面表示"/>
      <sheetName val="画面表示 (2)"/>
      <sheetName val="画面表示 (3)"/>
      <sheetName val="画面表示 (4)"/>
      <sheetName val="画面表示 (5)"/>
      <sheetName val="画面表示 (6)"/>
      <sheetName val="画面表示 (7)"/>
      <sheetName val="画面表示 (8)"/>
      <sheetName val="画面表示 (9)"/>
      <sheetName val="画面表示 (10)"/>
      <sheetName val="画面表示 (11)"/>
      <sheetName val="画面表示 (12)"/>
      <sheetName val="チェック処理"/>
      <sheetName val="チェック処理 (2)"/>
      <sheetName val="チェック処理 (3)"/>
      <sheetName val="排他チェック"/>
      <sheetName val="削除処理"/>
    </sheetNames>
    <sheetDataSet>
      <sheetData sheetId="0"/>
      <sheetData sheetId="1"/>
      <sheetData sheetId="2"/>
      <sheetData sheetId="3" refreshError="1">
        <row r="6">
          <cell r="M6" t="str">
            <v>コード</v>
          </cell>
        </row>
        <row r="7">
          <cell r="M7" t="str">
            <v>番号</v>
          </cell>
        </row>
        <row r="8">
          <cell r="M8" t="str">
            <v>区分</v>
          </cell>
        </row>
        <row r="9">
          <cell r="M9" t="str">
            <v>フラグ</v>
          </cell>
        </row>
        <row r="10">
          <cell r="M10" t="str">
            <v>日付</v>
          </cell>
        </row>
        <row r="11">
          <cell r="M11" t="str">
            <v>時刻</v>
          </cell>
        </row>
        <row r="12">
          <cell r="M12" t="str">
            <v>期間</v>
          </cell>
        </row>
        <row r="13">
          <cell r="M13" t="str">
            <v>名称</v>
          </cell>
        </row>
        <row r="14">
          <cell r="M14" t="str">
            <v>数量</v>
          </cell>
        </row>
        <row r="15">
          <cell r="M15" t="str">
            <v>記述</v>
          </cell>
        </row>
        <row r="16">
          <cell r="M16" t="str">
            <v>その他</v>
          </cell>
        </row>
      </sheetData>
      <sheetData sheetId="4" refreshError="1">
        <row r="3">
          <cell r="A3" t="str">
            <v>CHAR</v>
          </cell>
        </row>
        <row r="4">
          <cell r="A4" t="str">
            <v>VARCHAR</v>
          </cell>
        </row>
        <row r="5">
          <cell r="A5" t="str">
            <v>NUMERIC</v>
          </cell>
        </row>
        <row r="6">
          <cell r="A6" t="str">
            <v>DATE</v>
          </cell>
        </row>
        <row r="7">
          <cell r="A7" t="str">
            <v>DATETIME</v>
          </cell>
        </row>
        <row r="8">
          <cell r="A8" t="str">
            <v>BIGINT</v>
          </cell>
        </row>
        <row r="9">
          <cell r="A9" t="str">
            <v>BINARY</v>
          </cell>
        </row>
        <row r="10">
          <cell r="A10" t="str">
            <v>BIT</v>
          </cell>
        </row>
        <row r="11">
          <cell r="A11" t="str">
            <v>COUNTER</v>
          </cell>
        </row>
        <row r="12">
          <cell r="A12" t="str">
            <v>DATETIMN</v>
          </cell>
        </row>
        <row r="13">
          <cell r="A13" t="str">
            <v>DECIMAL</v>
          </cell>
        </row>
        <row r="14">
          <cell r="A14" t="str">
            <v>DECIMALN</v>
          </cell>
        </row>
        <row r="15">
          <cell r="A15" t="str">
            <v>DOUBLE PRECISION</v>
          </cell>
        </row>
        <row r="16">
          <cell r="A16" t="str">
            <v>FLOAT</v>
          </cell>
        </row>
        <row r="17">
          <cell r="A17" t="str">
            <v>FLOATN</v>
          </cell>
        </row>
        <row r="18">
          <cell r="A18" t="str">
            <v>IMAGE/LONG BINARY</v>
          </cell>
        </row>
        <row r="19">
          <cell r="A19" t="str">
            <v>INTEGER</v>
          </cell>
        </row>
        <row r="20">
          <cell r="A20" t="str">
            <v>INTN</v>
          </cell>
        </row>
        <row r="21">
          <cell r="A21" t="str">
            <v>LONG VARCHAR</v>
          </cell>
        </row>
        <row r="22">
          <cell r="A22" t="str">
            <v>MLSLABEL/VARCHAR</v>
          </cell>
        </row>
        <row r="23">
          <cell r="A23" t="str">
            <v>MONEY</v>
          </cell>
        </row>
        <row r="24">
          <cell r="A24" t="str">
            <v>MONEYN</v>
          </cell>
        </row>
        <row r="25">
          <cell r="A25" t="str">
            <v>NCHAR</v>
          </cell>
        </row>
        <row r="26">
          <cell r="A26" t="str">
            <v>NTEXT/LONG NVARCHAR</v>
          </cell>
        </row>
        <row r="27">
          <cell r="A27" t="str">
            <v>NUMERICN</v>
          </cell>
        </row>
        <row r="28">
          <cell r="A28" t="str">
            <v>NVARCHAR</v>
          </cell>
        </row>
        <row r="29">
          <cell r="A29" t="str">
            <v>PICTURE</v>
          </cell>
        </row>
        <row r="30">
          <cell r="A30" t="str">
            <v>REAL/SMALLFLOAT</v>
          </cell>
        </row>
        <row r="31">
          <cell r="A31" t="str">
            <v>ROWID/VARCHAR</v>
          </cell>
        </row>
        <row r="32">
          <cell r="A32" t="str">
            <v>SERIAL/INTEGER</v>
          </cell>
        </row>
        <row r="33">
          <cell r="A33" t="str">
            <v>SMALLDATETIME</v>
          </cell>
        </row>
        <row r="34">
          <cell r="A34" t="str">
            <v>SMALLINT</v>
          </cell>
        </row>
        <row r="35">
          <cell r="A35" t="str">
            <v>SMALLMONEY</v>
          </cell>
        </row>
        <row r="36">
          <cell r="A36" t="str">
            <v>TEXT</v>
          </cell>
        </row>
        <row r="37">
          <cell r="A37" t="str">
            <v>TIME/DATETIME</v>
          </cell>
        </row>
        <row r="38">
          <cell r="A38" t="str">
            <v>TIMESTAMP/DATE</v>
          </cell>
        </row>
        <row r="39">
          <cell r="A39" t="str">
            <v>TINYINT</v>
          </cell>
        </row>
        <row r="40">
          <cell r="A40" t="str">
            <v>UNIQUEID</v>
          </cell>
        </row>
        <row r="41">
          <cell r="A41" t="str">
            <v>VARBINARY/BLOB</v>
          </cell>
        </row>
      </sheetData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 refreshError="1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設定"/>
      <sheetName val="固定資産"/>
      <sheetName val="投資出資金"/>
      <sheetName val="投資及び出資金old"/>
      <sheetName val="収入未済"/>
      <sheetName val="貸付金"/>
      <sheetName val="基金"/>
      <sheetName val="現金預金"/>
      <sheetName val="地方債"/>
      <sheetName val="未払金"/>
      <sheetName val="引当金"/>
      <sheetName val="仕訳帳(手入力)"/>
      <sheetName val="仕訳帳(自動)"/>
      <sheetName val="仕訳取込履歴"/>
      <sheetName val="BS残高"/>
      <sheetName val="増減の明細"/>
      <sheetName val="基金の明細"/>
      <sheetName val="貸付金の明細"/>
      <sheetName val="未収金及び長期延滞債権"/>
      <sheetName val="地方債（借入先別）"/>
      <sheetName val="地方債（利率別など）"/>
      <sheetName val="引当金明細表"/>
      <sheetName val="資金明細"/>
      <sheetName val="仕訳帳"/>
      <sheetName val="仕訳帳CSV"/>
      <sheetName val="取込シート"/>
      <sheetName val="使用勘定科目一覧"/>
      <sheetName val="イメージ"/>
      <sheetName val="考え方サマリ"/>
      <sheetName val="７非資金仕訳"/>
      <sheetName val="非資金仕訳一覧"/>
      <sheetName val="４資産負債内訳簿"/>
      <sheetName val="補足_サンプルの設定内容"/>
      <sheetName val="参考_勘定科目コードマスタ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  <pageSetUpPr fitToPage="1"/>
  </sheetPr>
  <dimension ref="A1:AI41"/>
  <sheetViews>
    <sheetView showGridLines="0" view="pageBreakPreview" zoomScale="85" zoomScaleNormal="55" zoomScaleSheetLayoutView="85" workbookViewId="0"/>
  </sheetViews>
  <sheetFormatPr defaultColWidth="3.125" defaultRowHeight="13.5" x14ac:dyDescent="0.4"/>
  <cols>
    <col min="1" max="16384" width="3.125" style="2"/>
  </cols>
  <sheetData>
    <row r="1" spans="1:35" x14ac:dyDescent="0.4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</row>
    <row r="2" spans="1:35" x14ac:dyDescent="0.4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</row>
    <row r="3" spans="1:35" x14ac:dyDescent="0.4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</row>
    <row r="4" spans="1:35" x14ac:dyDescent="0.4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</row>
    <row r="5" spans="1:35" x14ac:dyDescent="0.4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</row>
    <row r="6" spans="1:35" x14ac:dyDescent="0.4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</row>
    <row r="7" spans="1:35" ht="14.65" customHeight="1" x14ac:dyDescent="0.4">
      <c r="A7" s="1"/>
      <c r="B7" s="1"/>
      <c r="C7" s="1"/>
      <c r="D7" s="1"/>
      <c r="E7" s="1"/>
      <c r="F7" s="3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</row>
    <row r="8" spans="1:35" x14ac:dyDescent="0.4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</row>
    <row r="9" spans="1:35" x14ac:dyDescent="0.4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I9" s="4"/>
    </row>
    <row r="10" spans="1:35" ht="42" x14ac:dyDescent="0.4">
      <c r="A10" s="5" t="s">
        <v>0</v>
      </c>
      <c r="B10" s="6"/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  <c r="V10" s="6"/>
      <c r="W10" s="6"/>
      <c r="X10" s="6"/>
      <c r="Y10" s="6"/>
      <c r="Z10" s="6"/>
      <c r="AA10" s="6"/>
      <c r="AB10" s="6"/>
      <c r="AC10" s="6"/>
      <c r="AD10" s="1"/>
    </row>
    <row r="11" spans="1:35" x14ac:dyDescent="0.4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  <c r="AB11" s="1"/>
      <c r="AC11" s="1"/>
      <c r="AD11" s="1"/>
    </row>
    <row r="12" spans="1:35" x14ac:dyDescent="0.4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  <c r="AB12" s="1"/>
      <c r="AC12" s="1"/>
      <c r="AD12" s="1"/>
    </row>
    <row r="13" spans="1:35" x14ac:dyDescent="0.4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  <c r="AD13" s="1"/>
    </row>
    <row r="14" spans="1:35" x14ac:dyDescent="0.4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  <c r="AB14" s="1"/>
      <c r="AC14" s="1"/>
      <c r="AD14" s="1"/>
    </row>
    <row r="15" spans="1:35" x14ac:dyDescent="0.4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  <c r="AB15" s="1"/>
      <c r="AC15" s="1"/>
      <c r="AD15" s="1"/>
    </row>
    <row r="16" spans="1:35" x14ac:dyDescent="0.4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  <c r="AB16" s="1"/>
      <c r="AC16" s="1"/>
      <c r="AD16" s="1"/>
    </row>
    <row r="17" spans="1:30" x14ac:dyDescent="0.4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  <c r="AB17" s="1"/>
      <c r="AC17" s="1"/>
      <c r="AD17" s="1"/>
    </row>
    <row r="18" spans="1:30" x14ac:dyDescent="0.4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  <c r="AB18" s="1"/>
      <c r="AC18" s="1"/>
      <c r="AD18" s="1"/>
    </row>
    <row r="19" spans="1:30" s="10" customFormat="1" ht="25.5" x14ac:dyDescent="0.4">
      <c r="A19" s="7" t="s">
        <v>1</v>
      </c>
      <c r="B19" s="8"/>
      <c r="C19" s="8"/>
      <c r="D19" s="8"/>
      <c r="E19" s="8"/>
      <c r="F19" s="8"/>
      <c r="G19" s="8"/>
      <c r="H19" s="8"/>
      <c r="I19" s="8"/>
      <c r="J19" s="8"/>
      <c r="K19" s="8"/>
      <c r="L19" s="8"/>
      <c r="M19" s="8"/>
      <c r="N19" s="8"/>
      <c r="O19" s="8"/>
      <c r="P19" s="8"/>
      <c r="Q19" s="8"/>
      <c r="R19" s="8"/>
      <c r="S19" s="8"/>
      <c r="T19" s="8"/>
      <c r="U19" s="8"/>
      <c r="V19" s="8"/>
      <c r="W19" s="8"/>
      <c r="X19" s="8"/>
      <c r="Y19" s="8"/>
      <c r="Z19" s="8"/>
      <c r="AA19" s="8"/>
      <c r="AB19" s="8"/>
      <c r="AC19" s="8"/>
      <c r="AD19" s="9"/>
    </row>
    <row r="20" spans="1:30" ht="25.5" x14ac:dyDescent="0.4">
      <c r="A20" s="11" t="s">
        <v>28</v>
      </c>
      <c r="B20" s="11"/>
      <c r="C20" s="11"/>
      <c r="D20" s="11"/>
      <c r="E20" s="11"/>
      <c r="F20" s="11"/>
      <c r="G20" s="11"/>
      <c r="H20" s="11"/>
      <c r="I20" s="11"/>
      <c r="J20" s="11"/>
      <c r="K20" s="11"/>
      <c r="L20" s="11"/>
      <c r="M20" s="11"/>
      <c r="N20" s="11"/>
      <c r="O20" s="11"/>
      <c r="P20" s="11"/>
      <c r="Q20" s="11"/>
      <c r="R20" s="11"/>
      <c r="S20" s="11"/>
      <c r="T20" s="11"/>
      <c r="U20" s="11"/>
      <c r="V20" s="11"/>
      <c r="W20" s="11"/>
      <c r="X20" s="11"/>
      <c r="Y20" s="11"/>
      <c r="Z20" s="11"/>
      <c r="AA20" s="11"/>
      <c r="AB20" s="11"/>
      <c r="AC20" s="11"/>
      <c r="AD20" s="1"/>
    </row>
    <row r="21" spans="1:30" x14ac:dyDescent="0.4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  <c r="AB21" s="1"/>
      <c r="AC21" s="1"/>
      <c r="AD21" s="1"/>
    </row>
    <row r="22" spans="1:30" ht="10.9" customHeight="1" x14ac:dyDescent="0.4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  <c r="M22" s="12"/>
      <c r="N22" s="12"/>
      <c r="O22" s="12"/>
      <c r="P22" s="12"/>
      <c r="Q22" s="12"/>
      <c r="R22" s="12"/>
      <c r="S22" s="12"/>
      <c r="T22" s="12"/>
      <c r="U22" s="12"/>
      <c r="V22" s="12"/>
      <c r="W22" s="12"/>
      <c r="X22" s="12"/>
      <c r="Y22" s="12"/>
      <c r="Z22" s="12"/>
      <c r="AA22" s="12"/>
      <c r="AB22" s="12"/>
      <c r="AC22" s="12"/>
      <c r="AD22" s="1"/>
    </row>
    <row r="23" spans="1:30" x14ac:dyDescent="0.4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  <c r="AB23" s="1"/>
      <c r="AC23" s="1"/>
      <c r="AD23" s="1"/>
    </row>
    <row r="24" spans="1:30" x14ac:dyDescent="0.4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  <c r="AB24" s="1"/>
      <c r="AC24" s="1"/>
      <c r="AD24" s="1"/>
    </row>
    <row r="25" spans="1:30" x14ac:dyDescent="0.4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  <c r="AB25" s="1"/>
      <c r="AC25" s="1"/>
      <c r="AD25" s="1"/>
    </row>
    <row r="26" spans="1:30" x14ac:dyDescent="0.4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  <c r="AB26" s="1"/>
      <c r="AC26" s="1"/>
      <c r="AD26" s="1"/>
    </row>
    <row r="27" spans="1:30" x14ac:dyDescent="0.4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  <c r="AB27" s="1"/>
      <c r="AC27" s="1"/>
      <c r="AD27" s="1"/>
    </row>
    <row r="28" spans="1:30" x14ac:dyDescent="0.4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  <c r="AB28" s="1"/>
      <c r="AC28" s="1"/>
      <c r="AD28" s="1"/>
    </row>
    <row r="29" spans="1:30" x14ac:dyDescent="0.4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</row>
    <row r="30" spans="1:30" x14ac:dyDescent="0.4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  <c r="AB30" s="1"/>
      <c r="AC30" s="1"/>
      <c r="AD30" s="1"/>
    </row>
    <row r="31" spans="1:30" x14ac:dyDescent="0.4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  <c r="AB31" s="1"/>
      <c r="AC31" s="1"/>
      <c r="AD31" s="1"/>
    </row>
    <row r="32" spans="1:30" x14ac:dyDescent="0.4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  <c r="AB32" s="1"/>
      <c r="AC32" s="1"/>
      <c r="AD32" s="1"/>
    </row>
    <row r="33" spans="1:30" x14ac:dyDescent="0.4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  <c r="AB33" s="1"/>
      <c r="AC33" s="1"/>
      <c r="AD33" s="1"/>
    </row>
    <row r="34" spans="1:30" x14ac:dyDescent="0.4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  <c r="AB34" s="1"/>
      <c r="AC34" s="1"/>
      <c r="AD34" s="1"/>
    </row>
    <row r="35" spans="1:30" x14ac:dyDescent="0.4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  <c r="AB35" s="1"/>
      <c r="AC35" s="1"/>
      <c r="AD35" s="1"/>
    </row>
    <row r="36" spans="1:30" x14ac:dyDescent="0.4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  <c r="AB36" s="1"/>
      <c r="AC36" s="1"/>
      <c r="AD36" s="1"/>
    </row>
    <row r="37" spans="1:30" x14ac:dyDescent="0.4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  <c r="AB37" s="1"/>
      <c r="AC37" s="1"/>
      <c r="AD37" s="1"/>
    </row>
    <row r="38" spans="1:30" x14ac:dyDescent="0.4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  <c r="AB38" s="1"/>
      <c r="AC38" s="1"/>
      <c r="AD38" s="1"/>
    </row>
    <row r="39" spans="1:30" x14ac:dyDescent="0.4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  <c r="AB39" s="1"/>
      <c r="AC39" s="1"/>
      <c r="AD39" s="1"/>
    </row>
    <row r="40" spans="1:30" x14ac:dyDescent="0.4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  <c r="AB40" s="1"/>
      <c r="AC40" s="1"/>
      <c r="AD40" s="1"/>
    </row>
    <row r="41" spans="1:30" x14ac:dyDescent="0.4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  <c r="AB41" s="1"/>
      <c r="AC41" s="1"/>
      <c r="AD41" s="1"/>
    </row>
  </sheetData>
  <phoneticPr fontId="3"/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88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3"/>
  <sheetViews>
    <sheetView tabSelected="1" workbookViewId="0">
      <selection sqref="A1:H1"/>
    </sheetView>
  </sheetViews>
  <sheetFormatPr defaultColWidth="8.875" defaultRowHeight="11.25" x14ac:dyDescent="0.15"/>
  <cols>
    <col min="1" max="1" width="30.875" style="13" customWidth="1"/>
    <col min="2" max="8" width="15.875" style="13" customWidth="1"/>
    <col min="9" max="9" width="11.375" style="13" bestFit="1" customWidth="1"/>
    <col min="10" max="10" width="10.5" style="13" bestFit="1" customWidth="1"/>
    <col min="11" max="16384" width="8.875" style="13"/>
  </cols>
  <sheetData>
    <row r="1" spans="1:8" ht="21" x14ac:dyDescent="0.15">
      <c r="A1" s="20" t="s">
        <v>24</v>
      </c>
      <c r="B1" s="20"/>
      <c r="C1" s="20"/>
      <c r="D1" s="20"/>
      <c r="E1" s="20"/>
      <c r="F1" s="20"/>
      <c r="G1" s="20"/>
      <c r="H1" s="20"/>
    </row>
    <row r="2" spans="1:8" ht="13.5" x14ac:dyDescent="0.15">
      <c r="A2" s="19" t="s">
        <v>23</v>
      </c>
      <c r="B2" s="19"/>
      <c r="C2" s="19"/>
      <c r="D2" s="19"/>
      <c r="E2" s="19"/>
      <c r="F2" s="19"/>
      <c r="G2" s="19"/>
      <c r="H2" s="18" t="s">
        <v>27</v>
      </c>
    </row>
    <row r="3" spans="1:8" ht="13.5" x14ac:dyDescent="0.15">
      <c r="A3" s="19" t="s">
        <v>22</v>
      </c>
      <c r="B3" s="19"/>
      <c r="C3" s="19"/>
      <c r="D3" s="19"/>
      <c r="E3" s="19"/>
      <c r="F3" s="19"/>
      <c r="G3" s="19"/>
      <c r="H3" s="19"/>
    </row>
    <row r="4" spans="1:8" ht="13.5" x14ac:dyDescent="0.15">
      <c r="A4" s="19"/>
      <c r="B4" s="19"/>
      <c r="C4" s="19"/>
      <c r="D4" s="19"/>
      <c r="E4" s="19"/>
      <c r="F4" s="19"/>
      <c r="G4" s="19"/>
      <c r="H4" s="18" t="s">
        <v>21</v>
      </c>
    </row>
    <row r="5" spans="1:8" ht="33.75" x14ac:dyDescent="0.15">
      <c r="A5" s="17" t="s">
        <v>20</v>
      </c>
      <c r="B5" s="16" t="s">
        <v>19</v>
      </c>
      <c r="C5" s="16" t="s">
        <v>18</v>
      </c>
      <c r="D5" s="16" t="s">
        <v>17</v>
      </c>
      <c r="E5" s="16" t="s">
        <v>16</v>
      </c>
      <c r="F5" s="16" t="s">
        <v>15</v>
      </c>
      <c r="G5" s="16" t="s">
        <v>26</v>
      </c>
      <c r="H5" s="16" t="s">
        <v>14</v>
      </c>
    </row>
    <row r="6" spans="1:8" x14ac:dyDescent="0.15">
      <c r="A6" s="15" t="s">
        <v>13</v>
      </c>
      <c r="B6" s="14">
        <f t="shared" ref="B6:H6" si="0">SUM(B7:B15)</f>
        <v>188025952980</v>
      </c>
      <c r="C6" s="14">
        <f t="shared" si="0"/>
        <v>11260620402</v>
      </c>
      <c r="D6" s="14">
        <f t="shared" si="0"/>
        <v>688378946</v>
      </c>
      <c r="E6" s="14">
        <f t="shared" si="0"/>
        <v>198598194436</v>
      </c>
      <c r="F6" s="14">
        <f t="shared" si="0"/>
        <v>96714107550</v>
      </c>
      <c r="G6" s="14">
        <f t="shared" si="0"/>
        <v>2894742380</v>
      </c>
      <c r="H6" s="14">
        <f t="shared" si="0"/>
        <v>101884086886</v>
      </c>
    </row>
    <row r="7" spans="1:8" x14ac:dyDescent="0.15">
      <c r="A7" s="15" t="s">
        <v>12</v>
      </c>
      <c r="B7" s="14">
        <v>38343349737</v>
      </c>
      <c r="C7" s="14">
        <f>11095554+825805793</f>
        <v>836901347</v>
      </c>
      <c r="D7" s="14">
        <v>422570849</v>
      </c>
      <c r="E7" s="14">
        <f t="shared" ref="E7:E15" si="1">+B7+C7-D7</f>
        <v>38757680235</v>
      </c>
      <c r="F7" s="14">
        <v>0</v>
      </c>
      <c r="G7" s="14">
        <v>0</v>
      </c>
      <c r="H7" s="14">
        <f t="shared" ref="H7:H15" si="2">+E7-F7</f>
        <v>38757680235</v>
      </c>
    </row>
    <row r="8" spans="1:8" x14ac:dyDescent="0.15">
      <c r="A8" s="15" t="s">
        <v>11</v>
      </c>
      <c r="B8" s="14">
        <v>11378459700</v>
      </c>
      <c r="C8" s="14">
        <v>0</v>
      </c>
      <c r="D8" s="14">
        <v>0</v>
      </c>
      <c r="E8" s="14">
        <f t="shared" si="1"/>
        <v>11378459700</v>
      </c>
      <c r="F8" s="14">
        <v>0</v>
      </c>
      <c r="G8" s="14">
        <v>0</v>
      </c>
      <c r="H8" s="14">
        <f t="shared" si="2"/>
        <v>11378459700</v>
      </c>
    </row>
    <row r="9" spans="1:8" x14ac:dyDescent="0.15">
      <c r="A9" s="15" t="s">
        <v>10</v>
      </c>
      <c r="B9" s="14">
        <v>121550703753</v>
      </c>
      <c r="C9" s="14">
        <f>494937345+9015641145</f>
        <v>9510578490</v>
      </c>
      <c r="D9" s="14">
        <v>52532012</v>
      </c>
      <c r="E9" s="14">
        <f t="shared" si="1"/>
        <v>131008750231</v>
      </c>
      <c r="F9" s="14">
        <f>78760530109+6692293949</f>
        <v>85452824058</v>
      </c>
      <c r="G9" s="14">
        <v>2508134606</v>
      </c>
      <c r="H9" s="14">
        <f t="shared" si="2"/>
        <v>45555926173</v>
      </c>
    </row>
    <row r="10" spans="1:8" x14ac:dyDescent="0.15">
      <c r="A10" s="15" t="s">
        <v>9</v>
      </c>
      <c r="B10" s="14">
        <v>16604126279</v>
      </c>
      <c r="C10" s="14">
        <f>292889300+384601877</f>
        <v>677491177</v>
      </c>
      <c r="D10" s="14">
        <v>1218800</v>
      </c>
      <c r="E10" s="14">
        <f t="shared" si="1"/>
        <v>17280398656</v>
      </c>
      <c r="F10" s="14">
        <f>10980638648+280644844</f>
        <v>11261283492</v>
      </c>
      <c r="G10" s="14">
        <v>386607774</v>
      </c>
      <c r="H10" s="14">
        <f t="shared" si="2"/>
        <v>6019115164</v>
      </c>
    </row>
    <row r="11" spans="1:8" x14ac:dyDescent="0.15">
      <c r="A11" s="15" t="s">
        <v>8</v>
      </c>
      <c r="B11" s="14">
        <v>0</v>
      </c>
      <c r="C11" s="14">
        <v>0</v>
      </c>
      <c r="D11" s="14">
        <v>0</v>
      </c>
      <c r="E11" s="14">
        <f t="shared" si="1"/>
        <v>0</v>
      </c>
      <c r="F11" s="14">
        <v>0</v>
      </c>
      <c r="G11" s="14">
        <v>0</v>
      </c>
      <c r="H11" s="14">
        <f t="shared" si="2"/>
        <v>0</v>
      </c>
    </row>
    <row r="12" spans="1:8" x14ac:dyDescent="0.15">
      <c r="A12" s="15" t="s">
        <v>7</v>
      </c>
      <c r="B12" s="14">
        <v>0</v>
      </c>
      <c r="C12" s="14">
        <v>0</v>
      </c>
      <c r="D12" s="14">
        <v>0</v>
      </c>
      <c r="E12" s="14">
        <f t="shared" si="1"/>
        <v>0</v>
      </c>
      <c r="F12" s="14">
        <v>0</v>
      </c>
      <c r="G12" s="14">
        <v>0</v>
      </c>
      <c r="H12" s="14">
        <f t="shared" si="2"/>
        <v>0</v>
      </c>
    </row>
    <row r="13" spans="1:8" x14ac:dyDescent="0.15">
      <c r="A13" s="15" t="s">
        <v>6</v>
      </c>
      <c r="B13" s="14">
        <v>0</v>
      </c>
      <c r="C13" s="14">
        <v>0</v>
      </c>
      <c r="D13" s="14">
        <v>0</v>
      </c>
      <c r="E13" s="14">
        <f t="shared" si="1"/>
        <v>0</v>
      </c>
      <c r="F13" s="14">
        <v>0</v>
      </c>
      <c r="G13" s="14">
        <v>0</v>
      </c>
      <c r="H13" s="14">
        <f t="shared" si="2"/>
        <v>0</v>
      </c>
    </row>
    <row r="14" spans="1:8" x14ac:dyDescent="0.15">
      <c r="A14" s="15" t="s">
        <v>25</v>
      </c>
      <c r="B14" s="14">
        <v>0</v>
      </c>
      <c r="C14" s="14">
        <v>0</v>
      </c>
      <c r="D14" s="14">
        <v>0</v>
      </c>
      <c r="E14" s="14">
        <f t="shared" si="1"/>
        <v>0</v>
      </c>
      <c r="F14" s="14">
        <v>0</v>
      </c>
      <c r="G14" s="14">
        <v>0</v>
      </c>
      <c r="H14" s="14">
        <f t="shared" si="2"/>
        <v>0</v>
      </c>
    </row>
    <row r="15" spans="1:8" x14ac:dyDescent="0.15">
      <c r="A15" s="15" t="s">
        <v>5</v>
      </c>
      <c r="B15" s="14">
        <v>149313511</v>
      </c>
      <c r="C15" s="14">
        <v>235649388</v>
      </c>
      <c r="D15" s="14">
        <v>212057285</v>
      </c>
      <c r="E15" s="14">
        <f t="shared" si="1"/>
        <v>172905614</v>
      </c>
      <c r="F15" s="14">
        <v>0</v>
      </c>
      <c r="G15" s="14">
        <v>0</v>
      </c>
      <c r="H15" s="14">
        <f t="shared" si="2"/>
        <v>172905614</v>
      </c>
    </row>
    <row r="16" spans="1:8" x14ac:dyDescent="0.15">
      <c r="A16" s="15" t="s">
        <v>4</v>
      </c>
      <c r="B16" s="14">
        <f t="shared" ref="B16:H16" si="3">SUM(B17:B21)</f>
        <v>452100307253</v>
      </c>
      <c r="C16" s="14">
        <f t="shared" si="3"/>
        <v>102070804726</v>
      </c>
      <c r="D16" s="14">
        <f t="shared" si="3"/>
        <v>425236068</v>
      </c>
      <c r="E16" s="14">
        <f t="shared" si="3"/>
        <v>553745875911</v>
      </c>
      <c r="F16" s="14">
        <f t="shared" si="3"/>
        <v>269350823455</v>
      </c>
      <c r="G16" s="14">
        <f t="shared" si="3"/>
        <v>8358927016</v>
      </c>
      <c r="H16" s="14">
        <f t="shared" si="3"/>
        <v>284395052456</v>
      </c>
    </row>
    <row r="17" spans="1:8" x14ac:dyDescent="0.15">
      <c r="A17" s="15" t="s">
        <v>12</v>
      </c>
      <c r="B17" s="14">
        <v>15040759209</v>
      </c>
      <c r="C17" s="14">
        <f>9085985+771462410</f>
        <v>780548395</v>
      </c>
      <c r="D17" s="14">
        <v>11724346</v>
      </c>
      <c r="E17" s="14">
        <f t="shared" ref="E17:E22" si="4">+B17+C17-D17</f>
        <v>15809583258</v>
      </c>
      <c r="F17" s="14">
        <v>0</v>
      </c>
      <c r="G17" s="14">
        <v>0</v>
      </c>
      <c r="H17" s="14">
        <f t="shared" ref="H17:H22" si="5">+E17-F17</f>
        <v>15809583258</v>
      </c>
    </row>
    <row r="18" spans="1:8" x14ac:dyDescent="0.15">
      <c r="A18" s="15" t="s">
        <v>10</v>
      </c>
      <c r="B18" s="14">
        <v>678930800</v>
      </c>
      <c r="C18" s="14">
        <v>1624415965</v>
      </c>
      <c r="D18" s="14">
        <v>0</v>
      </c>
      <c r="E18" s="14">
        <f t="shared" si="4"/>
        <v>2303346765</v>
      </c>
      <c r="F18" s="14">
        <f>609770154+460013054</f>
        <v>1069783208</v>
      </c>
      <c r="G18" s="14">
        <v>7839045</v>
      </c>
      <c r="H18" s="14">
        <f t="shared" si="5"/>
        <v>1233563557</v>
      </c>
    </row>
    <row r="19" spans="1:8" x14ac:dyDescent="0.15">
      <c r="A19" s="15" t="s">
        <v>9</v>
      </c>
      <c r="B19" s="14">
        <v>435974214579</v>
      </c>
      <c r="C19" s="14">
        <f>945446613+96360517995</f>
        <v>97305964608</v>
      </c>
      <c r="D19" s="14">
        <v>0</v>
      </c>
      <c r="E19" s="14">
        <f t="shared" si="4"/>
        <v>533280179187</v>
      </c>
      <c r="F19" s="14">
        <f>248198312006+20082728241</f>
        <v>268281040247</v>
      </c>
      <c r="G19" s="14">
        <v>8351087971</v>
      </c>
      <c r="H19" s="14">
        <f t="shared" si="5"/>
        <v>264999138940</v>
      </c>
    </row>
    <row r="20" spans="1:8" x14ac:dyDescent="0.15">
      <c r="A20" s="15" t="s">
        <v>25</v>
      </c>
      <c r="B20" s="14">
        <v>0</v>
      </c>
      <c r="C20" s="14">
        <v>0</v>
      </c>
      <c r="D20" s="14">
        <v>0</v>
      </c>
      <c r="E20" s="14">
        <f t="shared" si="4"/>
        <v>0</v>
      </c>
      <c r="F20" s="14">
        <v>0</v>
      </c>
      <c r="G20" s="14">
        <v>0</v>
      </c>
      <c r="H20" s="14">
        <f t="shared" si="5"/>
        <v>0</v>
      </c>
    </row>
    <row r="21" spans="1:8" x14ac:dyDescent="0.15">
      <c r="A21" s="15" t="s">
        <v>5</v>
      </c>
      <c r="B21" s="14">
        <v>406402665</v>
      </c>
      <c r="C21" s="14">
        <f>396891791+1962983967</f>
        <v>2359875758</v>
      </c>
      <c r="D21" s="14">
        <v>413511722</v>
      </c>
      <c r="E21" s="14">
        <f t="shared" si="4"/>
        <v>2352766701</v>
      </c>
      <c r="F21" s="14">
        <v>0</v>
      </c>
      <c r="G21" s="14">
        <v>0</v>
      </c>
      <c r="H21" s="14">
        <f t="shared" si="5"/>
        <v>2352766701</v>
      </c>
    </row>
    <row r="22" spans="1:8" x14ac:dyDescent="0.15">
      <c r="A22" s="15" t="s">
        <v>3</v>
      </c>
      <c r="B22" s="14">
        <v>10773393048</v>
      </c>
      <c r="C22" s="14">
        <f>254410286+9989747213</f>
        <v>10244157499</v>
      </c>
      <c r="D22" s="14">
        <v>11817474</v>
      </c>
      <c r="E22" s="14">
        <f t="shared" si="4"/>
        <v>21005733073</v>
      </c>
      <c r="F22" s="14">
        <f>10002391993+5800844845</f>
        <v>15803236838</v>
      </c>
      <c r="G22" s="14">
        <v>205811856</v>
      </c>
      <c r="H22" s="14">
        <f t="shared" si="5"/>
        <v>5202496235</v>
      </c>
    </row>
    <row r="23" spans="1:8" x14ac:dyDescent="0.15">
      <c r="A23" s="15" t="s">
        <v>2</v>
      </c>
      <c r="B23" s="14">
        <f t="shared" ref="B23:H23" si="6">+B6+B16+B22</f>
        <v>650899653281</v>
      </c>
      <c r="C23" s="14">
        <f t="shared" si="6"/>
        <v>123575582627</v>
      </c>
      <c r="D23" s="14">
        <f t="shared" si="6"/>
        <v>1125432488</v>
      </c>
      <c r="E23" s="14">
        <f t="shared" si="6"/>
        <v>773349803420</v>
      </c>
      <c r="F23" s="14">
        <f t="shared" si="6"/>
        <v>381868167843</v>
      </c>
      <c r="G23" s="14">
        <f t="shared" si="6"/>
        <v>11459481252</v>
      </c>
      <c r="H23" s="14">
        <f t="shared" si="6"/>
        <v>391481635577</v>
      </c>
    </row>
  </sheetData>
  <mergeCells count="1">
    <mergeCell ref="A1:H1"/>
  </mergeCells>
  <phoneticPr fontId="3"/>
  <pageMargins left="0.39370078740157483" right="0.39370078740157483" top="0.39370078740157483" bottom="0.39370078740157483" header="0.19685039370078741" footer="0.19685039370078741"/>
  <pageSetup paperSize="9" scale="9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表紙</vt:lpstr>
      <vt:lpstr>①有形固定資産の明細</vt:lpstr>
      <vt:lpstr>表紙!Print_Area</vt:lpstr>
      <vt:lpstr>①有形固定資産の明細!Print_Titles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2023-03-28T05:40:47Z</dcterms:modified>
</cp:coreProperties>
</file>