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180" activeTab="1"/>
  </bookViews>
  <sheets>
    <sheet name="表紙" sheetId="2" r:id="rId1"/>
    <sheet name="①有形固定資産の明細" sheetId="7" r:id="rId2"/>
  </sheets>
  <externalReferences>
    <externalReference r:id="rId3"/>
    <externalReference r:id="rId4"/>
  </externalReferences>
  <definedNames>
    <definedName name="AS2DocOpenMode" hidden="1">"AS2DocumentEdit"</definedName>
    <definedName name="CSV">#REF!</definedName>
    <definedName name="CSVDATA">#REF!</definedName>
    <definedName name="_xlnm.Print_Area" localSheetId="0">表紙!$A$1:$AC$41</definedName>
    <definedName name="_xlnm.Print_Titles" localSheetId="1">①有形固定資産の明細!$1:$5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リース資産">[2]固定資産!$D$8</definedName>
    <definedName name="画面イベント定義_「画面ＩＤ」入力セルの位置_行">#REF!</definedName>
    <definedName name="画面イベント定義_「画面ＩＤ」入力セルの位置_列">#REF!</definedName>
    <definedName name="固定資産６B">[2]固定資産!$C$27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  <c r="D6" i="7"/>
  <c r="G6" i="7"/>
  <c r="C7" i="7"/>
  <c r="E7" i="7" s="1"/>
  <c r="E8" i="7"/>
  <c r="H8" i="7"/>
  <c r="C9" i="7"/>
  <c r="E9" i="7" s="1"/>
  <c r="H9" i="7" s="1"/>
  <c r="F9" i="7"/>
  <c r="F6" i="7" s="1"/>
  <c r="F23" i="7" s="1"/>
  <c r="C10" i="7"/>
  <c r="E10" i="7" s="1"/>
  <c r="H10" i="7" s="1"/>
  <c r="F10" i="7"/>
  <c r="E11" i="7"/>
  <c r="H11" i="7" s="1"/>
  <c r="E12" i="7"/>
  <c r="H12" i="7"/>
  <c r="E13" i="7"/>
  <c r="H13" i="7" s="1"/>
  <c r="E14" i="7"/>
  <c r="H14" i="7"/>
  <c r="E15" i="7"/>
  <c r="H15" i="7" s="1"/>
  <c r="B16" i="7"/>
  <c r="C16" i="7"/>
  <c r="D16" i="7"/>
  <c r="G16" i="7"/>
  <c r="G23" i="7" s="1"/>
  <c r="C17" i="7"/>
  <c r="E17" i="7"/>
  <c r="H17" i="7"/>
  <c r="H16" i="7" s="1"/>
  <c r="C18" i="7"/>
  <c r="E18" i="7" s="1"/>
  <c r="H18" i="7" s="1"/>
  <c r="F18" i="7"/>
  <c r="F16" i="7" s="1"/>
  <c r="C19" i="7"/>
  <c r="E19" i="7" s="1"/>
  <c r="H19" i="7" s="1"/>
  <c r="F19" i="7"/>
  <c r="E20" i="7"/>
  <c r="H20" i="7" s="1"/>
  <c r="C21" i="7"/>
  <c r="E21" i="7"/>
  <c r="H21" i="7" s="1"/>
  <c r="C22" i="7"/>
  <c r="E22" i="7"/>
  <c r="F22" i="7"/>
  <c r="H22" i="7" s="1"/>
  <c r="B23" i="7"/>
  <c r="D23" i="7"/>
  <c r="H7" i="7" l="1"/>
  <c r="H6" i="7" s="1"/>
  <c r="H23" i="7" s="1"/>
  <c r="E6" i="7"/>
  <c r="E16" i="7"/>
  <c r="C6" i="7"/>
  <c r="C23" i="7" s="1"/>
  <c r="E23" i="7" l="1"/>
</calcChain>
</file>

<file path=xl/sharedStrings.xml><?xml version="1.0" encoding="utf-8"?>
<sst xmlns="http://schemas.openxmlformats.org/spreadsheetml/2006/main" count="34" uniqueCount="29">
  <si>
    <t>附属明細書</t>
  </si>
  <si>
    <t>岩手県　奥州市</t>
    <rPh sb="0" eb="3">
      <t>イワテケン</t>
    </rPh>
    <rPh sb="4" eb="6">
      <t>オウシュウ</t>
    </rPh>
    <rPh sb="6" eb="7">
      <t>シ</t>
    </rPh>
    <phoneticPr fontId="8"/>
  </si>
  <si>
    <t>合計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</si>
  <si>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</si>
  <si>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</si>
  <si>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</si>
  <si>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</si>
  <si>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</si>
  <si>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</si>
  <si>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</si>
  <si>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</si>
  <si>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</si>
  <si>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</si>
  <si>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</si>
  <si>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</si>
  <si>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</si>
  <si>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</si>
  <si>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</si>
  <si>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</si>
  <si>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</si>
  <si>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</si>
  <si>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</si>
  <si>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>自治体名：奥州市</t>
  </si>
  <si>
    <t>有形固定資産の明細</t>
  </si>
  <si>
    <t>会計：連結会計</t>
  </si>
  <si>
    <t>　その他</t>
  </si>
  <si>
    <t>本年度償却額_x000D_
(F)</t>
  </si>
  <si>
    <t>年度：令和3年度</t>
  </si>
  <si>
    <t>令和3年度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</si>
</sst>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2" fillId="0" borderId="0" xfId="1" applyFont="1" applyFill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Continuous" vertical="center"/>
    </xf>
    <xf numFmtId="0" fontId="9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7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3" fontId="10" fillId="0" borderId="0" xfId="0" applyNumberFormat="1" applyFont="1"/>
    <xf numFmtId="3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1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12305;H28_&#26399;&#26411;&#27531;&#39640;&#35519;&#26619;(20180313)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固定資産"/>
      <sheetName val="投資出資金"/>
      <sheetName val="投資及び出資金old"/>
      <sheetName val="収入未済"/>
      <sheetName val="貸付金"/>
      <sheetName val="基金"/>
      <sheetName val="現金預金"/>
      <sheetName val="地方債"/>
      <sheetName val="未払金"/>
      <sheetName val="引当金"/>
      <sheetName val="仕訳帳(手入力)"/>
      <sheetName val="仕訳帳(自動)"/>
      <sheetName val="仕訳取込履歴"/>
      <sheetName val="BS残高"/>
      <sheetName val="増減の明細"/>
      <sheetName val="基金の明細"/>
      <sheetName val="貸付金の明細"/>
      <sheetName val="未収金及び長期延滞債権"/>
      <sheetName val="地方債（借入先別）"/>
      <sheetName val="地方債（利率別など）"/>
      <sheetName val="引当金明細表"/>
      <sheetName val="資金明細"/>
      <sheetName val="仕訳帳"/>
      <sheetName val="仕訳帳CSV"/>
      <sheetName val="取込シート"/>
      <sheetName val="使用勘定科目一覧"/>
      <sheetName val="イメージ"/>
      <sheetName val="考え方サマリ"/>
      <sheetName val="７非資金仕訳"/>
      <sheetName val="非資金仕訳一覧"/>
      <sheetName val="４資産負債内訳簿"/>
      <sheetName val="補足_サンプルの設定内容"/>
      <sheetName val="参考_勘定科目コード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41"/>
  <sheetViews>
    <sheetView showGridLines="0" view="pageBreakPreview" zoomScale="85" zoomScaleNormal="55" zoomScaleSheetLayoutView="85" workbookViewId="0"/>
  </sheetViews>
  <sheetFormatPr defaultColWidth="3.125" defaultRowHeight="13.5" x14ac:dyDescent="0.4"/>
  <cols>
    <col min="1" max="16384" width="3.125" style="2"/>
  </cols>
  <sheetData>
    <row r="1" spans="1:3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5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5" ht="14.65" customHeight="1" x14ac:dyDescent="0.4">
      <c r="A7" s="1"/>
      <c r="B7" s="1"/>
      <c r="C7" s="1"/>
      <c r="D7" s="1"/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I9" s="4"/>
    </row>
    <row r="10" spans="1:35" ht="42" x14ac:dyDescent="0.4">
      <c r="A10" s="5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"/>
    </row>
    <row r="11" spans="1:3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10" customFormat="1" ht="25.5" x14ac:dyDescent="0.4">
      <c r="A19" s="7" t="s">
        <v>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/>
    </row>
    <row r="20" spans="1:30" ht="25.5" x14ac:dyDescent="0.4">
      <c r="A20" s="11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"/>
    </row>
    <row r="21" spans="1:30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0.9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"/>
    </row>
    <row r="23" spans="1:30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13" customWidth="1"/>
    <col min="2" max="8" width="15.875" style="13" customWidth="1"/>
    <col min="9" max="9" width="11.375" style="13" bestFit="1" customWidth="1"/>
    <col min="10" max="10" width="10.5" style="13" bestFit="1" customWidth="1"/>
    <col min="11" max="16384" width="8.875" style="13"/>
  </cols>
  <sheetData>
    <row r="1" spans="1:8" ht="21" x14ac:dyDescent="0.15">
      <c r="A1" s="20" t="s">
        <v>23</v>
      </c>
      <c r="B1" s="20"/>
      <c r="C1" s="20"/>
      <c r="D1" s="20"/>
      <c r="E1" s="20"/>
      <c r="F1" s="20"/>
      <c r="G1" s="20"/>
      <c r="H1" s="20"/>
    </row>
    <row r="2" spans="1:8" ht="13.5" x14ac:dyDescent="0.15">
      <c r="A2" s="19" t="s">
        <v>22</v>
      </c>
      <c r="B2" s="19"/>
      <c r="C2" s="19"/>
      <c r="D2" s="19"/>
      <c r="E2" s="19"/>
      <c r="F2" s="19"/>
      <c r="G2" s="19"/>
      <c r="H2" s="18" t="s">
        <v>27</v>
      </c>
    </row>
    <row r="3" spans="1:8" ht="13.5" x14ac:dyDescent="0.15">
      <c r="A3" s="19" t="s">
        <v>24</v>
      </c>
      <c r="B3" s="19"/>
      <c r="C3" s="19"/>
      <c r="D3" s="19"/>
      <c r="E3" s="19"/>
      <c r="F3" s="19"/>
      <c r="G3" s="19"/>
      <c r="H3" s="19"/>
    </row>
    <row r="4" spans="1:8" ht="13.5" x14ac:dyDescent="0.15">
      <c r="A4" s="19"/>
      <c r="B4" s="19"/>
      <c r="C4" s="19"/>
      <c r="D4" s="19"/>
      <c r="E4" s="19"/>
      <c r="F4" s="19"/>
      <c r="G4" s="19"/>
      <c r="H4" s="18" t="s">
        <v>21</v>
      </c>
    </row>
    <row r="5" spans="1:8" ht="33.75" x14ac:dyDescent="0.15">
      <c r="A5" s="17" t="s">
        <v>20</v>
      </c>
      <c r="B5" s="16" t="s">
        <v>19</v>
      </c>
      <c r="C5" s="16" t="s">
        <v>18</v>
      </c>
      <c r="D5" s="16" t="s">
        <v>17</v>
      </c>
      <c r="E5" s="16" t="s">
        <v>16</v>
      </c>
      <c r="F5" s="16" t="s">
        <v>15</v>
      </c>
      <c r="G5" s="16" t="s">
        <v>26</v>
      </c>
      <c r="H5" s="16" t="s">
        <v>14</v>
      </c>
    </row>
    <row r="6" spans="1:8" x14ac:dyDescent="0.15">
      <c r="A6" s="15" t="s">
        <v>13</v>
      </c>
      <c r="B6" s="14">
        <f t="shared" ref="B6:H6" si="0">SUM(B7:B15)</f>
        <v>188025952980</v>
      </c>
      <c r="C6" s="14">
        <f t="shared" si="0"/>
        <v>43053858803</v>
      </c>
      <c r="D6" s="14">
        <f t="shared" si="0"/>
        <v>688378946</v>
      </c>
      <c r="E6" s="14">
        <f t="shared" si="0"/>
        <v>230391432837</v>
      </c>
      <c r="F6" s="14">
        <f t="shared" si="0"/>
        <v>116325619710</v>
      </c>
      <c r="G6" s="14">
        <f t="shared" si="0"/>
        <v>2894742380</v>
      </c>
      <c r="H6" s="14">
        <f t="shared" si="0"/>
        <v>114065813127</v>
      </c>
    </row>
    <row r="7" spans="1:8" x14ac:dyDescent="0.15">
      <c r="A7" s="15" t="s">
        <v>12</v>
      </c>
      <c r="B7" s="14">
        <v>38343349737</v>
      </c>
      <c r="C7" s="14">
        <f>11095554+825805793+1493091939</f>
        <v>2329993286</v>
      </c>
      <c r="D7" s="14">
        <v>422570849</v>
      </c>
      <c r="E7" s="14">
        <f t="shared" ref="E7:E15" si="1">+B7+C7-D7</f>
        <v>40250772174</v>
      </c>
      <c r="F7" s="14">
        <v>0</v>
      </c>
      <c r="G7" s="14">
        <v>0</v>
      </c>
      <c r="H7" s="14">
        <f t="shared" ref="H7:H15" si="2">+E7-F7</f>
        <v>40250772174</v>
      </c>
    </row>
    <row r="8" spans="1:8" x14ac:dyDescent="0.15">
      <c r="A8" s="15" t="s">
        <v>11</v>
      </c>
      <c r="B8" s="14">
        <v>11378459700</v>
      </c>
      <c r="C8" s="14">
        <v>0</v>
      </c>
      <c r="D8" s="14">
        <v>0</v>
      </c>
      <c r="E8" s="14">
        <f t="shared" si="1"/>
        <v>11378459700</v>
      </c>
      <c r="F8" s="14">
        <v>0</v>
      </c>
      <c r="G8" s="14">
        <v>0</v>
      </c>
      <c r="H8" s="14">
        <f t="shared" si="2"/>
        <v>11378459700</v>
      </c>
    </row>
    <row r="9" spans="1:8" x14ac:dyDescent="0.15">
      <c r="A9" s="15" t="s">
        <v>10</v>
      </c>
      <c r="B9" s="14">
        <v>121550703753</v>
      </c>
      <c r="C9" s="14">
        <f>494937345+9015641145+28190226789</f>
        <v>37700805279</v>
      </c>
      <c r="D9" s="14">
        <v>52532012</v>
      </c>
      <c r="E9" s="14">
        <f t="shared" si="1"/>
        <v>159198977020</v>
      </c>
      <c r="F9" s="14">
        <f>78760530109+6692293949+17895089506</f>
        <v>103347913564</v>
      </c>
      <c r="G9" s="14">
        <v>2508134606</v>
      </c>
      <c r="H9" s="14">
        <f t="shared" si="2"/>
        <v>55851063456</v>
      </c>
    </row>
    <row r="10" spans="1:8" x14ac:dyDescent="0.15">
      <c r="A10" s="15" t="s">
        <v>9</v>
      </c>
      <c r="B10" s="14">
        <v>16604126279</v>
      </c>
      <c r="C10" s="14">
        <f>292889300+384601877+2109919673</f>
        <v>2787410850</v>
      </c>
      <c r="D10" s="14">
        <v>1218800</v>
      </c>
      <c r="E10" s="14">
        <f t="shared" si="1"/>
        <v>19390318329</v>
      </c>
      <c r="F10" s="14">
        <f>10980638648+280644844+1716422654</f>
        <v>12977706146</v>
      </c>
      <c r="G10" s="14">
        <v>386607774</v>
      </c>
      <c r="H10" s="14">
        <f t="shared" si="2"/>
        <v>6412612183</v>
      </c>
    </row>
    <row r="11" spans="1:8" x14ac:dyDescent="0.15">
      <c r="A11" s="15" t="s">
        <v>8</v>
      </c>
      <c r="B11" s="14">
        <v>0</v>
      </c>
      <c r="C11" s="14">
        <v>0</v>
      </c>
      <c r="D11" s="14">
        <v>0</v>
      </c>
      <c r="E11" s="14">
        <f t="shared" si="1"/>
        <v>0</v>
      </c>
      <c r="F11" s="14">
        <v>0</v>
      </c>
      <c r="G11" s="14">
        <v>0</v>
      </c>
      <c r="H11" s="14">
        <f t="shared" si="2"/>
        <v>0</v>
      </c>
    </row>
    <row r="12" spans="1:8" x14ac:dyDescent="0.15">
      <c r="A12" s="15" t="s">
        <v>7</v>
      </c>
      <c r="B12" s="14">
        <v>0</v>
      </c>
      <c r="C12" s="14">
        <v>0</v>
      </c>
      <c r="D12" s="14">
        <v>0</v>
      </c>
      <c r="E12" s="14">
        <f t="shared" si="1"/>
        <v>0</v>
      </c>
      <c r="F12" s="14">
        <v>0</v>
      </c>
      <c r="G12" s="14">
        <v>0</v>
      </c>
      <c r="H12" s="14">
        <f t="shared" si="2"/>
        <v>0</v>
      </c>
    </row>
    <row r="13" spans="1:8" x14ac:dyDescent="0.15">
      <c r="A13" s="15" t="s">
        <v>6</v>
      </c>
      <c r="B13" s="14">
        <v>0</v>
      </c>
      <c r="C13" s="14">
        <v>0</v>
      </c>
      <c r="D13" s="14">
        <v>0</v>
      </c>
      <c r="E13" s="14">
        <f t="shared" si="1"/>
        <v>0</v>
      </c>
      <c r="F13" s="14">
        <v>0</v>
      </c>
      <c r="G13" s="14">
        <v>0</v>
      </c>
      <c r="H13" s="14">
        <f t="shared" si="2"/>
        <v>0</v>
      </c>
    </row>
    <row r="14" spans="1:8" x14ac:dyDescent="0.15">
      <c r="A14" s="15" t="s">
        <v>25</v>
      </c>
      <c r="B14" s="14">
        <v>0</v>
      </c>
      <c r="C14" s="14">
        <v>0</v>
      </c>
      <c r="D14" s="14">
        <v>0</v>
      </c>
      <c r="E14" s="14">
        <f t="shared" si="1"/>
        <v>0</v>
      </c>
      <c r="F14" s="14">
        <v>0</v>
      </c>
      <c r="G14" s="14">
        <v>0</v>
      </c>
      <c r="H14" s="14">
        <f t="shared" si="2"/>
        <v>0</v>
      </c>
    </row>
    <row r="15" spans="1:8" x14ac:dyDescent="0.15">
      <c r="A15" s="15" t="s">
        <v>5</v>
      </c>
      <c r="B15" s="14">
        <v>149313511</v>
      </c>
      <c r="C15" s="14">
        <v>235649388</v>
      </c>
      <c r="D15" s="14">
        <v>212057285</v>
      </c>
      <c r="E15" s="14">
        <f t="shared" si="1"/>
        <v>172905614</v>
      </c>
      <c r="F15" s="14">
        <v>0</v>
      </c>
      <c r="G15" s="14">
        <v>0</v>
      </c>
      <c r="H15" s="14">
        <f t="shared" si="2"/>
        <v>172905614</v>
      </c>
    </row>
    <row r="16" spans="1:8" x14ac:dyDescent="0.15">
      <c r="A16" s="15" t="s">
        <v>4</v>
      </c>
      <c r="B16" s="14">
        <f t="shared" ref="B16:H16" si="3">SUM(B17:B21)</f>
        <v>452100307253</v>
      </c>
      <c r="C16" s="14">
        <f t="shared" si="3"/>
        <v>115245827888</v>
      </c>
      <c r="D16" s="14">
        <f t="shared" si="3"/>
        <v>425236068</v>
      </c>
      <c r="E16" s="14">
        <f t="shared" si="3"/>
        <v>566920899073</v>
      </c>
      <c r="F16" s="14">
        <f t="shared" si="3"/>
        <v>270546669584</v>
      </c>
      <c r="G16" s="14">
        <f t="shared" si="3"/>
        <v>8358927016</v>
      </c>
      <c r="H16" s="14">
        <f t="shared" si="3"/>
        <v>296374229489</v>
      </c>
    </row>
    <row r="17" spans="1:8" x14ac:dyDescent="0.15">
      <c r="A17" s="15" t="s">
        <v>12</v>
      </c>
      <c r="B17" s="14">
        <v>15040759209</v>
      </c>
      <c r="C17" s="14">
        <f>9085985+771462410+193153486</f>
        <v>973701881</v>
      </c>
      <c r="D17" s="14">
        <v>11724346</v>
      </c>
      <c r="E17" s="14">
        <f t="shared" ref="E17:E22" si="4">+B17+C17-D17</f>
        <v>16002736744</v>
      </c>
      <c r="F17" s="14">
        <v>0</v>
      </c>
      <c r="G17" s="14">
        <v>0</v>
      </c>
      <c r="H17" s="14">
        <f t="shared" ref="H17:H22" si="5">+E17-F17</f>
        <v>16002736744</v>
      </c>
    </row>
    <row r="18" spans="1:8" x14ac:dyDescent="0.15">
      <c r="A18" s="15" t="s">
        <v>10</v>
      </c>
      <c r="B18" s="14">
        <v>678930800</v>
      </c>
      <c r="C18" s="14">
        <f>1624415965+586595998</f>
        <v>2211011963</v>
      </c>
      <c r="D18" s="14">
        <v>0</v>
      </c>
      <c r="E18" s="14">
        <f t="shared" si="4"/>
        <v>2889942763</v>
      </c>
      <c r="F18" s="14">
        <f>609770154+460013054+231239615</f>
        <v>1301022823</v>
      </c>
      <c r="G18" s="14">
        <v>7839045</v>
      </c>
      <c r="H18" s="14">
        <f t="shared" si="5"/>
        <v>1588919940</v>
      </c>
    </row>
    <row r="19" spans="1:8" x14ac:dyDescent="0.15">
      <c r="A19" s="15" t="s">
        <v>9</v>
      </c>
      <c r="B19" s="14">
        <v>435974214579</v>
      </c>
      <c r="C19" s="14">
        <f>945446613+96360517995+3872877242</f>
        <v>101178841850</v>
      </c>
      <c r="D19" s="14">
        <v>0</v>
      </c>
      <c r="E19" s="14">
        <f t="shared" si="4"/>
        <v>537153056429</v>
      </c>
      <c r="F19" s="14">
        <f>248198312006+20082728241+964606514</f>
        <v>269245646761</v>
      </c>
      <c r="G19" s="14">
        <v>8351087971</v>
      </c>
      <c r="H19" s="14">
        <f t="shared" si="5"/>
        <v>267907409668</v>
      </c>
    </row>
    <row r="20" spans="1:8" x14ac:dyDescent="0.15">
      <c r="A20" s="15" t="s">
        <v>25</v>
      </c>
      <c r="B20" s="14">
        <v>0</v>
      </c>
      <c r="C20" s="14">
        <v>0</v>
      </c>
      <c r="D20" s="14">
        <v>0</v>
      </c>
      <c r="E20" s="14">
        <f t="shared" si="4"/>
        <v>0</v>
      </c>
      <c r="F20" s="14">
        <v>0</v>
      </c>
      <c r="G20" s="14">
        <v>0</v>
      </c>
      <c r="H20" s="14">
        <f t="shared" si="5"/>
        <v>0</v>
      </c>
    </row>
    <row r="21" spans="1:8" x14ac:dyDescent="0.15">
      <c r="A21" s="15" t="s">
        <v>5</v>
      </c>
      <c r="B21" s="14">
        <v>406402665</v>
      </c>
      <c r="C21" s="14">
        <f>396891791+1962983967+8522396436</f>
        <v>10882272194</v>
      </c>
      <c r="D21" s="14">
        <v>413511722</v>
      </c>
      <c r="E21" s="14">
        <f t="shared" si="4"/>
        <v>10875163137</v>
      </c>
      <c r="F21" s="14">
        <v>0</v>
      </c>
      <c r="G21" s="14">
        <v>0</v>
      </c>
      <c r="H21" s="14">
        <f t="shared" si="5"/>
        <v>10875163137</v>
      </c>
    </row>
    <row r="22" spans="1:8" x14ac:dyDescent="0.15">
      <c r="A22" s="15" t="s">
        <v>3</v>
      </c>
      <c r="B22" s="14">
        <v>10773393048</v>
      </c>
      <c r="C22" s="14">
        <f>254410286+9989747213+3720385446</f>
        <v>13964542945</v>
      </c>
      <c r="D22" s="14">
        <v>11817474</v>
      </c>
      <c r="E22" s="14">
        <f t="shared" si="4"/>
        <v>24726118519</v>
      </c>
      <c r="F22" s="14">
        <f>10002391993+5800844845+2670990513</f>
        <v>18474227351</v>
      </c>
      <c r="G22" s="14">
        <v>205811856</v>
      </c>
      <c r="H22" s="14">
        <f t="shared" si="5"/>
        <v>6251891168</v>
      </c>
    </row>
    <row r="23" spans="1:8" x14ac:dyDescent="0.15">
      <c r="A23" s="15" t="s">
        <v>2</v>
      </c>
      <c r="B23" s="14">
        <f t="shared" ref="B23:H23" si="6">+B6+B16+B22</f>
        <v>650899653281</v>
      </c>
      <c r="C23" s="14">
        <f t="shared" si="6"/>
        <v>172264229636</v>
      </c>
      <c r="D23" s="14">
        <f t="shared" si="6"/>
        <v>1125432488</v>
      </c>
      <c r="E23" s="14">
        <f t="shared" si="6"/>
        <v>822038450429</v>
      </c>
      <c r="F23" s="14">
        <f t="shared" si="6"/>
        <v>405346516645</v>
      </c>
      <c r="G23" s="14">
        <f t="shared" si="6"/>
        <v>11459481252</v>
      </c>
      <c r="H23" s="14">
        <f t="shared" si="6"/>
        <v>416691933784</v>
      </c>
    </row>
  </sheetData>
  <mergeCells count="1">
    <mergeCell ref="A1:H1"/>
  </mergeCells>
  <phoneticPr fontId="3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①有形固定資産の明細</vt:lpstr>
      <vt:lpstr>表紙!Print_Area</vt:lpstr>
      <vt:lpstr>①有形固定資産の明細!Print_Titles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2023-03-28T05:40:30Z</dcterms:modified>
</cp:coreProperties>
</file>