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ous10765\Desktop\"/>
    </mc:Choice>
  </mc:AlternateContent>
  <bookViews>
    <workbookView xWindow="0" yWindow="0" windowWidth="28800" windowHeight="12090" tabRatio="860" firstSheet="10"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63" i="12" l="1"/>
  <c r="AP63" i="12"/>
  <c r="AF63" i="12"/>
  <c r="AA73" i="12"/>
  <c r="AA72" i="12"/>
  <c r="AA74" i="12"/>
  <c r="AF88" i="12"/>
  <c r="AP88" i="12"/>
  <c r="AA69" i="12"/>
  <c r="AA68" i="12"/>
  <c r="AP23" i="12" l="1"/>
  <c r="AA31" i="12"/>
  <c r="AA32" i="12"/>
  <c r="AA33" i="12"/>
  <c r="AA34" i="12"/>
  <c r="AA35" i="12"/>
  <c r="AA36" i="12"/>
  <c r="AA37" i="12"/>
  <c r="AA30" i="12"/>
  <c r="AA29" i="12"/>
  <c r="AA28" i="12"/>
  <c r="AA23" i="12"/>
  <c r="AA8" i="12"/>
  <c r="AA7" i="12"/>
  <c r="BG35" i="10" l="1"/>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W35" i="10"/>
  <c r="BW36" i="10" s="1"/>
  <c r="BW37" i="10" s="1"/>
  <c r="BW38" i="10" s="1"/>
  <c r="BW39" i="10" s="1"/>
  <c r="BW40" i="10" s="1"/>
  <c r="BE35" i="10"/>
  <c r="AM35" i="10"/>
  <c r="U35" i="10"/>
  <c r="C35" i="10"/>
  <c r="BW34" i="10"/>
  <c r="CO34" i="10" s="1"/>
  <c r="CO35" i="10" s="1"/>
  <c r="CO36" i="10" s="1"/>
  <c r="CO37" i="10" s="1"/>
  <c r="CO38" i="10" s="1"/>
  <c r="CO39" i="10" s="1"/>
  <c r="CO40" i="10" s="1"/>
  <c r="CO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<sst xmlns="http://schemas.openxmlformats.org/spreadsheetml/2006/main" count="1120" uniqueCount="589">
  <si>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</si>
  <si>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</si>
  <si>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</si>
  <si>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</si>
  <si>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</si>
  <si>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</si>
  <si>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</si>
  <si>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</si>
  <si>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</si>
  <si>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</si>
  <si>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</si>
  <si>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</si>
  <si>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</si>
  <si>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</si>
  <si>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</si>
  <si>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</si>
  <si>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</si>
  <si>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</si>
  <si>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</si>
  <si>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</si>
  <si>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</si>
  <si>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</si>
  <si>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</si>
  <si>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</si>
  <si>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</si>
  <si>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</si>
  <si>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</si>
  <si>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</si>
  <si>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</si>
  <si>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</si>
  <si>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</si>
  <si>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</si>
  <si>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</si>
  <si>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</si>
  <si>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</si>
  <si>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</si>
  <si>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</si>
  <si>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</si>
  <si>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</si>
  <si>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</si>
  <si>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</si>
  <si>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</si>
  <si>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</si>
  <si>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</si>
  <si>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</si>
  <si>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</si>
  <si>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</si>
  <si>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</si>
  <si>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</si>
  <si>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</si>
  <si>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</si>
  <si>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</si>
  <si>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</si>
  <si>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</si>
  <si>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</si>
  <si>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</si>
  <si>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</si>
  <si>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</si>
  <si>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</si>
  <si>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</si>
  <si>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</si>
  <si>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</si>
  <si>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</si>
  <si>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</si>
  <si>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</si>
  <si>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</si>
  <si>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</si>
  <si>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</si>
  <si>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</si>
  <si>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</si>
  <si>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</si>
  <si>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</si>
  <si>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</si>
  <si>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</si>
  <si>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</si>
  <si>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</si>
  <si>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</si>
  <si>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</si>
  <si>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</si>
  <si>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</si>
  <si>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</si>
  <si>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Ⅲ－１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</si>
  <si>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</si>
  <si>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</si>
  <si>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</si>
  <si>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</si>
  <si>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</si>
  <si>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</si>
  <si>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</si>
  <si>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</si>
  <si>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</si>
  <si>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</si>
  <si>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</si>
  <si>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</si>
  <si>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奥州市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</si>
  <si>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</si>
  <si>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</si>
  <si>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</si>
  <si>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</si>
  <si>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</si>
  <si>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</si>
  <si>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</si>
  <si>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</si>
  <si>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</si>
  <si>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</si>
  <si>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</si>
  <si>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</si>
  <si>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</si>
  <si>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</si>
  <si>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</si>
  <si>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</si>
  <si>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</si>
  <si>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</si>
  <si>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</si>
  <si>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</si>
  <si>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</si>
  <si>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</si>
  <si>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</si>
  <si>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</si>
  <si>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</si>
  <si>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</si>
  <si>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</si>
  <si>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</si>
  <si>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</si>
  <si>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</si>
  <si>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</si>
  <si>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</si>
  <si>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</si>
  <si>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</si>
  <si>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</si>
  <si>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</si>
  <si>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</si>
  <si>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</si>
  <si>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</si>
  <si>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</si>
  <si>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</si>
  <si>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</si>
  <si>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</si>
  <si>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</si>
  <si>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</si>
  <si>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</si>
  <si>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</si>
  <si>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6"/>
  </si>
  <si>
    <t>うち日本人(％)</t>
    <phoneticPr fontId="5"/>
  </si>
  <si>
    <t>-1.8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</si>
  <si>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</si>
  <si>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</si>
  <si>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</si>
  <si>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</si>
  <si>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</si>
  <si>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</si>
  <si>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</si>
  <si>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</si>
  <si>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</si>
  <si>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</si>
  <si>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</si>
  <si>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</si>
  <si>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</si>
  <si>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</si>
  <si>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</si>
  <si>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</si>
  <si>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</si>
  <si>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</si>
  <si>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</si>
  <si>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</si>
  <si>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</si>
  <si>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</si>
  <si>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</si>
  <si>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</si>
  <si>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</si>
  <si>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</si>
  <si>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</si>
  <si>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</si>
  <si>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</si>
  <si>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</si>
  <si>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</si>
  <si>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</si>
  <si>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</si>
  <si>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</si>
  <si>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</si>
  <si>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</si>
  <si>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</si>
  <si>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</si>
  <si>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</si>
  <si>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</si>
  <si>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</si>
  <si>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</si>
  <si>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</si>
  <si>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</si>
  <si>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</si>
  <si>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</si>
  <si>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</si>
  <si>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</si>
  <si>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</si>
  <si>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</si>
  <si>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</si>
  <si>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</si>
  <si>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</si>
  <si>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</si>
  <si>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</si>
  <si>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</si>
  <si>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</si>
  <si>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</si>
  <si>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岩手県奥州市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</si>
  <si>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</si>
  <si>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</si>
  <si>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</si>
  <si>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</si>
  <si>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</si>
  <si>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</si>
  <si>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</si>
  <si>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</si>
  <si>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</si>
  <si>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</si>
  <si>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</si>
  <si>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</si>
  <si>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</si>
  <si>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</si>
  <si>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</si>
  <si>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</si>
  <si>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</si>
  <si>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</si>
  <si>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</si>
  <si>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</si>
  <si>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</si>
  <si>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</si>
  <si>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</si>
  <si>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</si>
  <si>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</si>
  <si>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</si>
  <si>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</si>
  <si>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</si>
  <si>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</si>
  <si>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</si>
  <si>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</si>
  <si>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</si>
  <si>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</si>
  <si>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</si>
  <si>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</si>
  <si>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</si>
  <si>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</si>
  <si>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</si>
  <si>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</si>
  <si>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</si>
  <si>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</si>
  <si>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</si>
  <si>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</si>
  <si>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</si>
  <si>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</si>
  <si>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</si>
  <si>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</si>
  <si>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</si>
  <si>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</si>
  <si>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</si>
  <si>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</si>
  <si>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</si>
  <si>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</si>
  <si>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</si>
  <si>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</si>
  <si>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</si>
  <si>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</si>
  <si>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</si>
  <si>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</si>
  <si>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</si>
  <si>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</si>
  <si>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</si>
  <si>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</si>
  <si>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</si>
  <si>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</si>
  <si>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</si>
  <si>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</si>
  <si>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</si>
  <si>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</si>
  <si>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</si>
  <si>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</si>
  <si>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</si>
  <si>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</si>
  <si>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</si>
  <si>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</si>
  <si>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</si>
  <si>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</si>
  <si>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</si>
  <si>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</si>
  <si>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</si>
  <si>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</si>
  <si>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</si>
  <si>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</si>
  <si>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</si>
  <si>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</si>
  <si>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</si>
  <si>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</si>
  <si>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</si>
  <si>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</si>
  <si>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</si>
  <si>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</si>
  <si>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</si>
  <si>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</si>
  <si>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</si>
  <si>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</si>
  <si>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</si>
  <si>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</si>
  <si>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</si>
  <si>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</si>
  <si>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</si>
  <si>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</si>
  <si>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</si>
  <si>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</si>
  <si>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</si>
  <si>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</si>
  <si>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</si>
  <si>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</si>
  <si>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</si>
  <si>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</si>
  <si>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</si>
  <si>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</si>
  <si>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</si>
  <si>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</si>
  <si>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</si>
  <si>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</si>
  <si>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</si>
  <si>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</si>
  <si>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</si>
  <si>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</si>
  <si>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</si>
  <si>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</si>
  <si>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</si>
  <si>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</si>
  <si>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</si>
  <si>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</si>
  <si>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</si>
  <si>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</si>
  <si>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</si>
  <si>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</si>
  <si>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</si>
  <si>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</si>
  <si>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</si>
  <si>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</si>
  <si>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</si>
  <si>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</si>
  <si>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</si>
  <si>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</si>
  <si>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</si>
  <si>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</si>
  <si>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</si>
  <si>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</si>
  <si>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</si>
  <si>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</si>
  <si>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</si>
  <si>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</si>
  <si>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</si>
  <si>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</si>
  <si>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</si>
  <si>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</si>
  <si>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</si>
  <si>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岩手県奥州市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</si>
  <si>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</si>
  <si>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</si>
  <si>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</si>
  <si>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</si>
  <si>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</si>
  <si>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</si>
  <si>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</si>
  <si>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</si>
  <si>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</si>
  <si>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</si>
  <si>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</si>
  <si>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</si>
  <si>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</si>
  <si>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</si>
  <si>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</si>
  <si>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</si>
  <si>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</si>
  <si>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</si>
  <si>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</si>
  <si>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</si>
  <si>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バス事業特別会計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</si>
  <si>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</si>
  <si>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</si>
  <si>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</si>
  <si>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</si>
  <si>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</si>
  <si>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</si>
  <si>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</si>
  <si>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</si>
  <si>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</si>
  <si>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</si>
  <si>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</si>
  <si>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</si>
  <si>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</si>
  <si>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</si>
  <si>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</si>
  <si>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介護保険特別会計（保険事業勘定）</t>
    <phoneticPr fontId="5"/>
  </si>
  <si>
    <t>介護保険特別会計（介護サービス事業勘定）</t>
    <phoneticPr fontId="5"/>
  </si>
  <si>
    <t>後期高齢者医療特別会計</t>
    <phoneticPr fontId="5"/>
  </si>
  <si>
    <t>水道事業会計</t>
    <phoneticPr fontId="5"/>
  </si>
  <si>
    <t>法適用企業</t>
    <phoneticPr fontId="5"/>
  </si>
  <si>
    <t>下水道事業会計</t>
    <phoneticPr fontId="5"/>
  </si>
  <si>
    <t>病院事業会計</t>
    <phoneticPr fontId="5"/>
  </si>
  <si>
    <t>浄化槽事業特別会計</t>
    <phoneticPr fontId="5"/>
  </si>
  <si>
    <t>法非適用企業</t>
    <phoneticPr fontId="5"/>
  </si>
  <si>
    <t>工業団地整備事業特別会計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</si>
  <si>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</si>
  <si>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</si>
  <si>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</si>
  <si>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</si>
  <si>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</si>
  <si>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</si>
  <si>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</si>
  <si>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</si>
  <si>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</si>
  <si>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</si>
  <si>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</si>
  <si>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</si>
  <si>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</si>
  <si>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</si>
  <si>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</si>
  <si>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</si>
  <si>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</si>
  <si>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</si>
  <si>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</si>
  <si>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</si>
  <si>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</si>
  <si>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</si>
  <si>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</si>
  <si>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</si>
  <si>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</si>
  <si>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</si>
  <si>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</si>
  <si>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</si>
  <si>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</si>
  <si>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</si>
  <si>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</si>
  <si>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</si>
  <si>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</si>
  <si>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</si>
  <si>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</si>
  <si>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</si>
  <si>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</si>
  <si>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</si>
  <si>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</si>
  <si>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</si>
  <si>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</si>
  <si>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</si>
  <si>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</si>
  <si>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</si>
  <si>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</si>
  <si>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</si>
  <si>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</si>
  <si>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</si>
  <si>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</si>
  <si>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</si>
  <si>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</si>
  <si>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</si>
  <si>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</si>
  <si>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</si>
  <si>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</si>
  <si>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</si>
  <si>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</si>
  <si>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</si>
  <si>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</si>
  <si>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</si>
  <si>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</si>
  <si>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</si>
  <si>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</si>
  <si>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</si>
  <si>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</si>
  <si>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</si>
  <si>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</si>
  <si>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</si>
  <si>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</si>
  <si>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</si>
  <si>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</si>
  <si>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</si>
  <si>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</si>
  <si>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</si>
  <si>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</si>
  <si>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</si>
  <si>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</si>
  <si>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</si>
  <si>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</si>
  <si>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</si>
  <si>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</si>
  <si>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</si>
  <si>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</si>
  <si>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</si>
  <si>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</si>
  <si>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</si>
  <si>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</si>
  <si>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</si>
  <si>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</si>
  <si>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</si>
  <si>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</si>
  <si>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</si>
  <si>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</si>
  <si>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</si>
  <si>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</si>
  <si>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</si>
  <si>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</si>
  <si>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</si>
  <si>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</si>
  <si>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</si>
  <si>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</si>
  <si>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</si>
  <si>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</si>
  <si>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</si>
  <si>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</si>
  <si>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</si>
  <si>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</si>
  <si>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</si>
  <si>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</si>
  <si>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</si>
  <si>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</si>
  <si>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</si>
  <si>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</si>
  <si>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</si>
  <si>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</si>
  <si>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</si>
  <si>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</si>
  <si>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</si>
  <si>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</si>
  <si>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</si>
  <si>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</si>
  <si>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</si>
  <si>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</si>
  <si>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</si>
  <si>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</si>
  <si>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</si>
  <si>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</si>
  <si>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</si>
  <si>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</si>
  <si>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</si>
  <si>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</si>
  <si>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</si>
  <si>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</si>
  <si>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</si>
  <si>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</si>
  <si>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1.60</t>
  </si>
  <si>
    <t>▲ 1.65</t>
  </si>
  <si>
    <t>▲ 1.38</t>
  </si>
  <si>
    <t>▲ 3.84</t>
  </si>
  <si>
    <t>病院事業会計</t>
  </si>
  <si>
    <t>水道事業会計</t>
  </si>
  <si>
    <t>下水道事業会計</t>
  </si>
  <si>
    <t>介護保険特別会計（保険事業勘定）</t>
  </si>
  <si>
    <t>一般会計</t>
  </si>
  <si>
    <t>国民健康保険特別会計（事業勘定）</t>
  </si>
  <si>
    <t>浄化槽事業特別会計</t>
  </si>
  <si>
    <t>後期高齢者医療特別会計</t>
  </si>
  <si>
    <t>その他会計（赤字）</t>
  </si>
  <si>
    <t>▲ 0.13</t>
  </si>
  <si>
    <t>その他会計（黒字）</t>
  </si>
  <si>
    <t>R01</t>
    <phoneticPr fontId="5"/>
  </si>
  <si>
    <t>R02</t>
    <phoneticPr fontId="5"/>
  </si>
  <si>
    <t>R03</t>
    <phoneticPr fontId="5"/>
  </si>
  <si>
    <t>R04</t>
    <phoneticPr fontId="5"/>
  </si>
  <si>
    <t>R05</t>
    <phoneticPr fontId="5"/>
  </si>
  <si>
    <t>奥州市文化振興財団</t>
    <rPh sb="0" eb="3">
      <t>オウシュウシ</t>
    </rPh>
    <rPh sb="3" eb="5">
      <t>ブンカ</t>
    </rPh>
    <rPh sb="5" eb="7">
      <t>シンコウ</t>
    </rPh>
    <rPh sb="7" eb="9">
      <t>ザイダン</t>
    </rPh>
    <phoneticPr fontId="2"/>
  </si>
  <si>
    <t>胆江農業管理センター</t>
    <rPh sb="0" eb="2">
      <t>タンコウ</t>
    </rPh>
    <rPh sb="2" eb="4">
      <t>ノウギョウ</t>
    </rPh>
    <rPh sb="4" eb="6">
      <t>カンリ</t>
    </rPh>
    <phoneticPr fontId="2"/>
  </si>
  <si>
    <t>江刺開発振興</t>
    <rPh sb="0" eb="2">
      <t>エサシ</t>
    </rPh>
    <rPh sb="2" eb="4">
      <t>カイハツ</t>
    </rPh>
    <rPh sb="4" eb="6">
      <t>シンコウ</t>
    </rPh>
    <phoneticPr fontId="2"/>
  </si>
  <si>
    <t>江刺畜産公社</t>
    <rPh sb="0" eb="2">
      <t>エサシ</t>
    </rPh>
    <rPh sb="2" eb="4">
      <t>チクサン</t>
    </rPh>
    <rPh sb="4" eb="6">
      <t>コウシャ</t>
    </rPh>
    <phoneticPr fontId="2"/>
  </si>
  <si>
    <t>ひめかゆ</t>
  </si>
  <si>
    <t>水沢クロス開発</t>
    <rPh sb="0" eb="2">
      <t>ミズサワ</t>
    </rPh>
    <rPh sb="5" eb="7">
      <t>カイハツ</t>
    </rPh>
    <phoneticPr fontId="2"/>
  </si>
  <si>
    <t>まちづくり奥州</t>
    <rPh sb="5" eb="7">
      <t>オウシュウ</t>
    </rPh>
    <phoneticPr fontId="2"/>
  </si>
  <si>
    <t>奥州金ケ崎行政事務組合（一般会計）</t>
    <rPh sb="0" eb="2">
      <t>オウシュウ</t>
    </rPh>
    <rPh sb="2" eb="5">
      <t>カネガサキ</t>
    </rPh>
    <rPh sb="5" eb="7">
      <t>ギョウセイ</t>
    </rPh>
    <rPh sb="7" eb="9">
      <t>ジム</t>
    </rPh>
    <rPh sb="9" eb="11">
      <t>クミアイ</t>
    </rPh>
    <rPh sb="12" eb="14">
      <t>イッパン</t>
    </rPh>
    <rPh sb="14" eb="16">
      <t>カイケイ</t>
    </rPh>
    <phoneticPr fontId="10"/>
  </si>
  <si>
    <t>奥州金ケ崎行政事務組合（胆江広域水道用水供給事業会計）</t>
    <rPh sb="0" eb="2">
      <t>オウシュウ</t>
    </rPh>
    <rPh sb="2" eb="3">
      <t>キン</t>
    </rPh>
    <rPh sb="4" eb="5">
      <t>ザキ</t>
    </rPh>
    <rPh sb="5" eb="7">
      <t>ギョウセイ</t>
    </rPh>
    <rPh sb="7" eb="9">
      <t>ジム</t>
    </rPh>
    <rPh sb="9" eb="11">
      <t>クミアイ</t>
    </rPh>
    <rPh sb="12" eb="14">
      <t>タンコウ</t>
    </rPh>
    <rPh sb="14" eb="16">
      <t>コウイキ</t>
    </rPh>
    <rPh sb="16" eb="18">
      <t>スイドウ</t>
    </rPh>
    <rPh sb="18" eb="20">
      <t>ヨウスイ</t>
    </rPh>
    <rPh sb="20" eb="22">
      <t>キョウキュウ</t>
    </rPh>
    <rPh sb="22" eb="24">
      <t>ジギョウ</t>
    </rPh>
    <rPh sb="24" eb="26">
      <t>カイケイ</t>
    </rPh>
    <phoneticPr fontId="10"/>
  </si>
  <si>
    <t>岩手県市町村総合事務組合（一般会計）</t>
    <rPh sb="0" eb="3">
      <t>イワテケン</t>
    </rPh>
    <rPh sb="3" eb="6">
      <t>シチョウソン</t>
    </rPh>
    <rPh sb="6" eb="8">
      <t>ソウゴウ</t>
    </rPh>
    <rPh sb="8" eb="10">
      <t>ジム</t>
    </rPh>
    <rPh sb="10" eb="12">
      <t>クミアイ</t>
    </rPh>
    <rPh sb="13" eb="15">
      <t>イッパン</t>
    </rPh>
    <rPh sb="15" eb="17">
      <t>カイケイ</t>
    </rPh>
    <phoneticPr fontId="10"/>
  </si>
  <si>
    <t>岩手県市町村総合事務組合（交通災害共済事業特別会計）</t>
    <rPh sb="0" eb="3">
      <t>イワテケン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10"/>
  </si>
  <si>
    <t>岩手県後期高齢者医療広域連合（一般会計）</t>
    <rPh sb="0" eb="3">
      <t>イワテケン</t>
    </rPh>
    <rPh sb="3" eb="5">
      <t>コウキ</t>
    </rPh>
    <rPh sb="5" eb="7">
      <t>コウレイ</t>
    </rPh>
    <rPh sb="7" eb="8">
      <t>シャ</t>
    </rPh>
    <rPh sb="8" eb="10">
      <t>イリョウ</t>
    </rPh>
    <rPh sb="10" eb="12">
      <t>コウイキ</t>
    </rPh>
    <rPh sb="12" eb="14">
      <t>レンゴウ</t>
    </rPh>
    <rPh sb="15" eb="17">
      <t>イッパン</t>
    </rPh>
    <rPh sb="17" eb="19">
      <t>カイケイ</t>
    </rPh>
    <phoneticPr fontId="10"/>
  </si>
  <si>
    <t>岩手県後期高齢者医療広域連合（後期高齢者医療特別会計）</t>
    <rPh sb="0" eb="3">
      <t>イワテケン</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</si>
  <si>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岩手県競馬組合</t>
    <rPh sb="0" eb="3">
      <t>イワテケン</t>
    </rPh>
    <rPh sb="3" eb="5">
      <t>ケイバ</t>
    </rPh>
    <rPh sb="5" eb="7">
      <t>クミアイ</t>
    </rPh>
    <phoneticPr fontId="10"/>
  </si>
  <si>
    <t>-</t>
    <phoneticPr fontId="2"/>
  </si>
  <si>
    <t>水源地域振興整備基金</t>
    <rPh sb="0" eb="2">
      <t>スイゲン</t>
    </rPh>
    <rPh sb="2" eb="4">
      <t>チイキ</t>
    </rPh>
    <rPh sb="4" eb="6">
      <t>シンコウ</t>
    </rPh>
    <rPh sb="6" eb="8">
      <t>セイビ</t>
    </rPh>
    <rPh sb="8" eb="10">
      <t>キキン</t>
    </rPh>
    <phoneticPr fontId="5"/>
  </si>
  <si>
    <t>地域振興基金</t>
    <rPh sb="0" eb="2">
      <t>チイキ</t>
    </rPh>
    <rPh sb="2" eb="4">
      <t>シンコウ</t>
    </rPh>
    <rPh sb="4" eb="6">
      <t>キキン</t>
    </rPh>
    <phoneticPr fontId="2"/>
  </si>
  <si>
    <t>森林環境譲与税基金</t>
    <rPh sb="0" eb="2">
      <t>シンリン</t>
    </rPh>
    <rPh sb="2" eb="7">
      <t>カンキョウジョウヨゼイ</t>
    </rPh>
    <rPh sb="7" eb="9">
      <t>キキン</t>
    </rPh>
    <phoneticPr fontId="2"/>
  </si>
  <si>
    <t>地域福祉基金</t>
    <rPh sb="0" eb="2">
      <t>チイキ</t>
    </rPh>
    <rPh sb="2" eb="4">
      <t>フクシ</t>
    </rPh>
    <rPh sb="4" eb="6">
      <t>キキン</t>
    </rPh>
    <phoneticPr fontId="2"/>
  </si>
  <si>
    <t>-</t>
    <phoneticPr fontId="2"/>
  </si>
  <si>
    <t>R5.5.11破産</t>
    <rPh sb="7" eb="9">
      <t>ハサン</t>
    </rPh>
    <phoneticPr fontId="2"/>
  </si>
  <si>
    <t>協働のまちづくり基金</t>
    <rPh sb="0" eb="2">
      <t>キョウドウ</t>
    </rPh>
    <rPh sb="8" eb="10">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</si>
  <si>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</si>
  <si>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</si>
  <si>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プライマリーバランス黒字の堅持により、市債残高を着実に減少させてきたことに加え、令和４年度に第三セクター等改革推進債の残債を全額償還したことから、将来負担比率は類似団体平均を下回っている。
　一方で、有形固定資産減価償却率は、類似団体平均を下回っているものの60％を超えてきており、公共施設の老朽化が進行している。
　今後は、令和５年３月に改訂した「奥州市公共施設等総合管理計画」及び随時改訂を行っている「個別施設計画」に基づき、計画的な維持管理と長寿命化により中長期的なコストの縮減を図るとともに、施設の整理統合を進め、財政負担の軽減と平準化に取り組んでいく。</t>
    <rPh sb="11" eb="13">
      <t>クロジ</t>
    </rPh>
    <rPh sb="14" eb="16">
      <t>ケンジ</t>
    </rPh>
    <rPh sb="20" eb="24">
      <t>シサイザンダカ</t>
    </rPh>
    <rPh sb="25" eb="27">
      <t>チャクジツ</t>
    </rPh>
    <rPh sb="28" eb="30">
      <t>ゲンショウ</t>
    </rPh>
    <rPh sb="38" eb="39">
      <t>クワ</t>
    </rPh>
    <rPh sb="41" eb="43">
      <t>レイワ</t>
    </rPh>
    <rPh sb="44" eb="46">
      <t>ネンド</t>
    </rPh>
    <rPh sb="47" eb="49">
      <t>ダイサン</t>
    </rPh>
    <rPh sb="53" eb="54">
      <t>トウ</t>
    </rPh>
    <rPh sb="54" eb="59">
      <t>カイカクスイシンサイ</t>
    </rPh>
    <rPh sb="60" eb="62">
      <t>ザンサイ</t>
    </rPh>
    <rPh sb="63" eb="67">
      <t>ゼンガクショウカン</t>
    </rPh>
    <rPh sb="74" eb="80">
      <t>ショウライフタンヒリツ</t>
    </rPh>
    <rPh sb="81" eb="85">
      <t>ルイジダンタイ</t>
    </rPh>
    <rPh sb="85" eb="87">
      <t>ヘイキン</t>
    </rPh>
    <rPh sb="88" eb="90">
      <t>シタマワ</t>
    </rPh>
    <rPh sb="97" eb="99">
      <t>イッポウ</t>
    </rPh>
    <rPh sb="101" eb="111">
      <t>ユウケイコテイシサンゲンカショウキャク</t>
    </rPh>
    <rPh sb="111" eb="112">
      <t>リツ</t>
    </rPh>
    <rPh sb="114" eb="120">
      <t>ルイジダンタイヘイキン</t>
    </rPh>
    <rPh sb="121" eb="123">
      <t>シタマワ</t>
    </rPh>
    <rPh sb="134" eb="135">
      <t>コ</t>
    </rPh>
    <rPh sb="142" eb="146">
      <t>コウキョウシセツ</t>
    </rPh>
    <rPh sb="147" eb="150">
      <t>ロウキュウカ</t>
    </rPh>
    <rPh sb="151" eb="153">
      <t>シンコウ</t>
    </rPh>
    <rPh sb="160" eb="162">
      <t>コンゴ</t>
    </rPh>
    <rPh sb="164" eb="166">
      <t>レイワ</t>
    </rPh>
    <rPh sb="167" eb="168">
      <t>ネン</t>
    </rPh>
    <rPh sb="169" eb="170">
      <t>ガツ</t>
    </rPh>
    <rPh sb="171" eb="173">
      <t>カイテイ</t>
    </rPh>
    <rPh sb="176" eb="179">
      <t>オウシュウシ</t>
    </rPh>
    <rPh sb="179" eb="184">
      <t>コウキョウシセツトウ</t>
    </rPh>
    <rPh sb="184" eb="190">
      <t>ソウゴウカンリケイカク</t>
    </rPh>
    <rPh sb="191" eb="192">
      <t>オヨ</t>
    </rPh>
    <rPh sb="193" eb="197">
      <t>ズイジカイテイ</t>
    </rPh>
    <rPh sb="198" eb="199">
      <t>オコナ</t>
    </rPh>
    <rPh sb="204" eb="210">
      <t>コベツシセツケイカク</t>
    </rPh>
    <rPh sb="212" eb="213">
      <t>モト</t>
    </rPh>
    <rPh sb="216" eb="219">
      <t>ケイカクテキ</t>
    </rPh>
    <rPh sb="220" eb="224">
      <t>イジカンリ</t>
    </rPh>
    <rPh sb="225" eb="229">
      <t>チョウジュミョウカ</t>
    </rPh>
    <rPh sb="232" eb="236">
      <t>チュウチョウキテキ</t>
    </rPh>
    <rPh sb="241" eb="243">
      <t>シュクゲン</t>
    </rPh>
    <rPh sb="244" eb="245">
      <t>ハカ</t>
    </rPh>
    <rPh sb="251" eb="253">
      <t>シセツ</t>
    </rPh>
    <rPh sb="254" eb="258">
      <t>セイリトウゴウ</t>
    </rPh>
    <rPh sb="259" eb="260">
      <t>スス</t>
    </rPh>
    <rPh sb="262" eb="266">
      <t>ザイセイフタン</t>
    </rPh>
    <rPh sb="267" eb="269">
      <t>ケイゲン</t>
    </rPh>
    <rPh sb="270" eb="273">
      <t>ヘイジュンカ</t>
    </rPh>
    <rPh sb="274" eb="275">
      <t>ト</t>
    </rPh>
    <rPh sb="276" eb="277">
      <t>ク</t>
    </rPh>
    <phoneticPr fontId="10"/>
  </si>
  <si>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</si>
  <si>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</si>
  <si>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</si>
  <si>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</si>
  <si>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</si>
  <si>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</si>
  <si>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将来負担比率は、類似団体と比較して令和以降初めて下回ったが、プライマリーバランス黒字の堅持、第三セクター等改革推進債の全額償還などよるものである。
　新市建設計画に基づく事業実施に伴う市債発行の影響により、市債残高、償還額ともに多額であることから、実質公債費比率は類似団体と比較して高い水準で推移しているものの元利償還金の減、標準税収入額等の増などによりR04からは1.2ポイント改善している。今後も市債の発行規模、据置の有無や償還期間等の借入方法に留意しながら、公債費負担の軽減に努めていく。</t>
    <rPh sb="125" eb="132">
      <t>ジッシツコウサイヒヒリツ</t>
    </rPh>
    <rPh sb="156" eb="161">
      <t>ガンリショウカンキン</t>
    </rPh>
    <rPh sb="162" eb="163">
      <t>ゲン</t>
    </rPh>
    <rPh sb="191" eb="193">
      <t>カイゼン</t>
    </rPh>
    <rPh sb="198" eb="200">
      <t>コンゴ</t>
    </rPh>
    <rPh sb="201" eb="203">
      <t>シサイ</t>
    </rPh>
    <rPh sb="204" eb="208">
      <t>ハッコウキボ</t>
    </rPh>
    <rPh sb="209" eb="211">
      <t>スエオキ</t>
    </rPh>
    <rPh sb="212" eb="214">
      <t>ウム</t>
    </rPh>
    <rPh sb="215" eb="220">
      <t>ショウカンキカントウ</t>
    </rPh>
    <rPh sb="221" eb="223">
      <t>カリイレ</t>
    </rPh>
    <rPh sb="223" eb="225">
      <t>ホウホウ</t>
    </rPh>
    <rPh sb="226" eb="228">
      <t>リュウイ</t>
    </rPh>
    <rPh sb="233" eb="238">
      <t>コウサイヒフタン</t>
    </rPh>
    <rPh sb="239" eb="241">
      <t>ケイゲン</t>
    </rPh>
    <rPh sb="242" eb="243">
      <t>ツト</t>
    </rPh>
    <phoneticPr fontId="10"/>
  </si>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</sst>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72051</c:v>
                </c:pt>
                <c:pt idx="1">
                  <c:v>72756</c:v>
                </c:pt>
                <c:pt idx="2">
                  <c:v>62281</c:v>
                </c:pt>
                <c:pt idx="3">
                  <c:v>58940</c:v>
                </c:pt>
                <c:pt idx="4">
                  <c:v>57336</c:v>
                </c:pt>
              </c:numCache>
            </c:numRef>
          </c:val>
          <c:smooth val="0"/>
          <c:extLst>
            <c:ext xmlns:c16="http://schemas.microsoft.com/office/drawing/2014/chart" uri="{C3380CC4-5D6E-409C-BE32-E72D297353CC}">
              <c16:uniqueId val="{00000000-392F-439E-940B-A7F09DB21EC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43780</c:v>
                </c:pt>
                <c:pt idx="1">
                  <c:v>35458</c:v>
                </c:pt>
                <c:pt idx="2">
                  <c:v>30055</c:v>
                </c:pt>
                <c:pt idx="3">
                  <c:v>27383</c:v>
                </c:pt>
                <c:pt idx="4">
                  <c:v>49598</c:v>
                </c:pt>
              </c:numCache>
            </c:numRef>
          </c:val>
          <c:smooth val="0"/>
          <c:extLst>
            <c:ext xmlns:c16="http://schemas.microsoft.com/office/drawing/2014/chart" uri="{C3380CC4-5D6E-409C-BE32-E72D297353CC}">
              <c16:uniqueId val="{00000001-392F-439E-940B-A7F09DB21EC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1.6</c:v>
                </c:pt>
                <c:pt idx="1">
                  <c:v>1.88</c:v>
                </c:pt>
                <c:pt idx="2">
                  <c:v>7.7</c:v>
                </c:pt>
                <c:pt idx="3">
                  <c:v>6</c:v>
                </c:pt>
                <c:pt idx="4">
                  <c:v>0.47</c:v>
                </c:pt>
              </c:numCache>
            </c:numRef>
          </c:val>
          <c:extLst>
            <c:ext xmlns:c16="http://schemas.microsoft.com/office/drawing/2014/chart" uri="{C3380CC4-5D6E-409C-BE32-E72D297353CC}">
              <c16:uniqueId val="{00000000-9E1D-45BE-886B-C07C0FEA393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23.03</c:v>
                </c:pt>
                <c:pt idx="1">
                  <c:v>20.96</c:v>
                </c:pt>
                <c:pt idx="2">
                  <c:v>22.96</c:v>
                </c:pt>
                <c:pt idx="3">
                  <c:v>24.33</c:v>
                </c:pt>
                <c:pt idx="4">
                  <c:v>25.41</c:v>
                </c:pt>
              </c:numCache>
            </c:numRef>
          </c:val>
          <c:extLst>
            <c:ext xmlns:c16="http://schemas.microsoft.com/office/drawing/2014/chart" uri="{C3380CC4-5D6E-409C-BE32-E72D297353CC}">
              <c16:uniqueId val="{00000001-9E1D-45BE-886B-C07C0FEA393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-1.6</c:v>
                </c:pt>
                <c:pt idx="1">
                  <c:v>-1.65</c:v>
                </c:pt>
                <c:pt idx="2">
                  <c:v>8.4499999999999993</c:v>
                </c:pt>
                <c:pt idx="3">
                  <c:v>-1.38</c:v>
                </c:pt>
                <c:pt idx="4">
                  <c:v>-3.84</c:v>
                </c:pt>
              </c:numCache>
            </c:numRef>
          </c:val>
          <c:smooth val="0"/>
          <c:extLst>
            <c:ext xmlns:c16="http://schemas.microsoft.com/office/drawing/2014/chart" uri="{C3380CC4-5D6E-409C-BE32-E72D297353CC}">
              <c16:uniqueId val="{00000002-9E1D-45BE-886B-C07C0FEA393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1.28</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BC87-4429-96A8-19A47ED578A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0.13</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C87-4429-96A8-19A47ED578A4}"/>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2-BC87-4429-96A8-19A47ED578A4}"/>
            </c:ext>
          </c:extLst>
        </c:ser>
        <c:ser>
          <c:idx val="3"/>
          <c:order val="3"/>
          <c:tx>
            <c:strRef>
              <c:f>データシート!$A$30</c:f>
              <c:strCache>
                <c:ptCount val="1"/>
                <c:pt idx="0">
                  <c:v>浄化槽事業特別会計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3-BC87-4429-96A8-19A47ED578A4}"/>
            </c:ext>
          </c:extLst>
        </c:ser>
        <c:ser>
          <c:idx val="4"/>
          <c:order val="4"/>
          <c:tx>
            <c:strRef>
              <c:f>データシート!$A$31</c:f>
              <c:strCache>
                <c:ptCount val="1"/>
                <c:pt idx="0">
                  <c:v>国民健康保険特別会計（事業勘定）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0.21</c:v>
                </c:pt>
                <c:pt idx="2">
                  <c:v>#N/A</c:v>
                </c:pt>
                <c:pt idx="3">
                  <c:v>0.16</c:v>
                </c:pt>
                <c:pt idx="4">
                  <c:v>#N/A</c:v>
                </c:pt>
                <c:pt idx="5">
                  <c:v>0.54</c:v>
                </c:pt>
                <c:pt idx="6">
                  <c:v>#N/A</c:v>
                </c:pt>
                <c:pt idx="7">
                  <c:v>0.32</c:v>
                </c:pt>
                <c:pt idx="8">
                  <c:v>#N/A</c:v>
                </c:pt>
                <c:pt idx="9">
                  <c:v>0.06</c:v>
                </c:pt>
              </c:numCache>
            </c:numRef>
          </c:val>
          <c:extLst>
            <c:ext xmlns:c16="http://schemas.microsoft.com/office/drawing/2014/chart" uri="{C3380CC4-5D6E-409C-BE32-E72D297353CC}">
              <c16:uniqueId val="{00000004-BC87-4429-96A8-19A47ED578A4}"/>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1.6</c:v>
                </c:pt>
                <c:pt idx="2">
                  <c:v>#N/A</c:v>
                </c:pt>
                <c:pt idx="3">
                  <c:v>1.88</c:v>
                </c:pt>
                <c:pt idx="4">
                  <c:v>#N/A</c:v>
                </c:pt>
                <c:pt idx="5">
                  <c:v>7.7</c:v>
                </c:pt>
                <c:pt idx="6">
                  <c:v>#N/A</c:v>
                </c:pt>
                <c:pt idx="7">
                  <c:v>6</c:v>
                </c:pt>
                <c:pt idx="8">
                  <c:v>#N/A</c:v>
                </c:pt>
                <c:pt idx="9">
                  <c:v>0.47</c:v>
                </c:pt>
              </c:numCache>
            </c:numRef>
          </c:val>
          <c:extLst>
            <c:ext xmlns:c16="http://schemas.microsoft.com/office/drawing/2014/chart" uri="{C3380CC4-5D6E-409C-BE32-E72D297353CC}">
              <c16:uniqueId val="{00000005-BC87-4429-96A8-19A47ED578A4}"/>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0.03</c:v>
                </c:pt>
                <c:pt idx="2">
                  <c:v>#N/A</c:v>
                </c:pt>
                <c:pt idx="3">
                  <c:v>0.02</c:v>
                </c:pt>
                <c:pt idx="4">
                  <c:v>#N/A</c:v>
                </c:pt>
                <c:pt idx="5">
                  <c:v>0.75</c:v>
                </c:pt>
                <c:pt idx="6">
                  <c:v>#N/A</c:v>
                </c:pt>
                <c:pt idx="7">
                  <c:v>1.48</c:v>
                </c:pt>
                <c:pt idx="8">
                  <c:v>#N/A</c:v>
                </c:pt>
                <c:pt idx="9">
                  <c:v>1.1200000000000001</c:v>
                </c:pt>
              </c:numCache>
            </c:numRef>
          </c:val>
          <c:extLst>
            <c:ext xmlns:c16="http://schemas.microsoft.com/office/drawing/2014/chart" uri="{C3380CC4-5D6E-409C-BE32-E72D297353CC}">
              <c16:uniqueId val="{00000006-BC87-4429-96A8-19A47ED578A4}"/>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1.63</c:v>
                </c:pt>
                <c:pt idx="4">
                  <c:v>#N/A</c:v>
                </c:pt>
                <c:pt idx="5">
                  <c:v>1.53</c:v>
                </c:pt>
                <c:pt idx="6">
                  <c:v>#N/A</c:v>
                </c:pt>
                <c:pt idx="7">
                  <c:v>1.63</c:v>
                </c:pt>
                <c:pt idx="8">
                  <c:v>#N/A</c:v>
                </c:pt>
                <c:pt idx="9">
                  <c:v>1.61</c:v>
                </c:pt>
              </c:numCache>
            </c:numRef>
          </c:val>
          <c:extLst>
            <c:ext xmlns:c16="http://schemas.microsoft.com/office/drawing/2014/chart" uri="{C3380CC4-5D6E-409C-BE32-E72D297353CC}">
              <c16:uniqueId val="{00000007-BC87-4429-96A8-19A47ED578A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6.22</c:v>
                </c:pt>
                <c:pt idx="2">
                  <c:v>#N/A</c:v>
                </c:pt>
                <c:pt idx="3">
                  <c:v>6.82</c:v>
                </c:pt>
                <c:pt idx="4">
                  <c:v>#N/A</c:v>
                </c:pt>
                <c:pt idx="5">
                  <c:v>6.28</c:v>
                </c:pt>
                <c:pt idx="6">
                  <c:v>#N/A</c:v>
                </c:pt>
                <c:pt idx="7">
                  <c:v>6.39</c:v>
                </c:pt>
                <c:pt idx="8">
                  <c:v>#N/A</c:v>
                </c:pt>
                <c:pt idx="9">
                  <c:v>5.94</c:v>
                </c:pt>
              </c:numCache>
            </c:numRef>
          </c:val>
          <c:extLst>
            <c:ext xmlns:c16="http://schemas.microsoft.com/office/drawing/2014/chart" uri="{C3380CC4-5D6E-409C-BE32-E72D297353CC}">
              <c16:uniqueId val="{00000008-BC87-4429-96A8-19A47ED578A4}"/>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5.62</c:v>
                </c:pt>
                <c:pt idx="2">
                  <c:v>#N/A</c:v>
                </c:pt>
                <c:pt idx="3">
                  <c:v>4.82</c:v>
                </c:pt>
                <c:pt idx="4">
                  <c:v>#N/A</c:v>
                </c:pt>
                <c:pt idx="5">
                  <c:v>6.99</c:v>
                </c:pt>
                <c:pt idx="6">
                  <c:v>#N/A</c:v>
                </c:pt>
                <c:pt idx="7">
                  <c:v>10.02</c:v>
                </c:pt>
                <c:pt idx="8">
                  <c:v>#N/A</c:v>
                </c:pt>
                <c:pt idx="9">
                  <c:v>8.81</c:v>
                </c:pt>
              </c:numCache>
            </c:numRef>
          </c:val>
          <c:extLst>
            <c:ext xmlns:c16="http://schemas.microsoft.com/office/drawing/2014/chart" uri="{C3380CC4-5D6E-409C-BE32-E72D297353CC}">
              <c16:uniqueId val="{00000009-BC87-4429-96A8-19A47ED578A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6638</c:v>
                </c:pt>
                <c:pt idx="5">
                  <c:v>6443</c:v>
                </c:pt>
                <c:pt idx="8">
                  <c:v>6167</c:v>
                </c:pt>
                <c:pt idx="11">
                  <c:v>6111</c:v>
                </c:pt>
                <c:pt idx="14">
                  <c:v>6166</c:v>
                </c:pt>
              </c:numCache>
            </c:numRef>
          </c:val>
          <c:extLst>
            <c:ext xmlns:c16="http://schemas.microsoft.com/office/drawing/2014/chart" uri="{C3380CC4-5D6E-409C-BE32-E72D297353CC}">
              <c16:uniqueId val="{00000000-A4C4-4EAE-A769-3B24AF09B34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4C4-4EAE-A769-3B24AF09B34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94</c:v>
                </c:pt>
                <c:pt idx="3">
                  <c:v>133</c:v>
                </c:pt>
                <c:pt idx="6">
                  <c:v>96</c:v>
                </c:pt>
                <c:pt idx="9">
                  <c:v>64</c:v>
                </c:pt>
                <c:pt idx="12">
                  <c:v>33</c:v>
                </c:pt>
              </c:numCache>
            </c:numRef>
          </c:val>
          <c:extLst>
            <c:ext xmlns:c16="http://schemas.microsoft.com/office/drawing/2014/chart" uri="{C3380CC4-5D6E-409C-BE32-E72D297353CC}">
              <c16:uniqueId val="{00000002-A4C4-4EAE-A769-3B24AF09B34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101</c:v>
                </c:pt>
                <c:pt idx="3">
                  <c:v>105</c:v>
                </c:pt>
                <c:pt idx="6">
                  <c:v>107</c:v>
                </c:pt>
                <c:pt idx="9">
                  <c:v>107</c:v>
                </c:pt>
                <c:pt idx="12">
                  <c:v>111</c:v>
                </c:pt>
              </c:numCache>
            </c:numRef>
          </c:val>
          <c:extLst>
            <c:ext xmlns:c16="http://schemas.microsoft.com/office/drawing/2014/chart" uri="{C3380CC4-5D6E-409C-BE32-E72D297353CC}">
              <c16:uniqueId val="{00000003-A4C4-4EAE-A769-3B24AF09B34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2935</c:v>
                </c:pt>
                <c:pt idx="3">
                  <c:v>3142</c:v>
                </c:pt>
                <c:pt idx="6">
                  <c:v>2739</c:v>
                </c:pt>
                <c:pt idx="9">
                  <c:v>2591</c:v>
                </c:pt>
                <c:pt idx="12">
                  <c:v>2613</c:v>
                </c:pt>
              </c:numCache>
            </c:numRef>
          </c:val>
          <c:extLst>
            <c:ext xmlns:c16="http://schemas.microsoft.com/office/drawing/2014/chart" uri="{C3380CC4-5D6E-409C-BE32-E72D297353CC}">
              <c16:uniqueId val="{00000004-A4C4-4EAE-A769-3B24AF09B34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4C4-4EAE-A769-3B24AF09B34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4C4-4EAE-A769-3B24AF09B34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7897</c:v>
                </c:pt>
                <c:pt idx="3">
                  <c:v>7491</c:v>
                </c:pt>
                <c:pt idx="6">
                  <c:v>7187</c:v>
                </c:pt>
                <c:pt idx="9">
                  <c:v>9269</c:v>
                </c:pt>
                <c:pt idx="12">
                  <c:v>6902</c:v>
                </c:pt>
              </c:numCache>
            </c:numRef>
          </c:val>
          <c:extLst>
            <c:ext xmlns:c16="http://schemas.microsoft.com/office/drawing/2014/chart" uri="{C3380CC4-5D6E-409C-BE32-E72D297353CC}">
              <c16:uniqueId val="{00000007-A4C4-4EAE-A769-3B24AF09B34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4389</c:v>
                </c:pt>
                <c:pt idx="2">
                  <c:v>#N/A</c:v>
                </c:pt>
                <c:pt idx="3">
                  <c:v>#N/A</c:v>
                </c:pt>
                <c:pt idx="4">
                  <c:v>4428</c:v>
                </c:pt>
                <c:pt idx="5">
                  <c:v>#N/A</c:v>
                </c:pt>
                <c:pt idx="6">
                  <c:v>#N/A</c:v>
                </c:pt>
                <c:pt idx="7">
                  <c:v>3962</c:v>
                </c:pt>
                <c:pt idx="8">
                  <c:v>#N/A</c:v>
                </c:pt>
                <c:pt idx="9">
                  <c:v>#N/A</c:v>
                </c:pt>
                <c:pt idx="10">
                  <c:v>5920</c:v>
                </c:pt>
                <c:pt idx="11">
                  <c:v>#N/A</c:v>
                </c:pt>
                <c:pt idx="12">
                  <c:v>#N/A</c:v>
                </c:pt>
                <c:pt idx="13">
                  <c:v>3493</c:v>
                </c:pt>
                <c:pt idx="14">
                  <c:v>#N/A</c:v>
                </c:pt>
              </c:numCache>
            </c:numRef>
          </c:val>
          <c:smooth val="0"/>
          <c:extLst>
            <c:ext xmlns:c16="http://schemas.microsoft.com/office/drawing/2014/chart" uri="{C3380CC4-5D6E-409C-BE32-E72D297353CC}">
              <c16:uniqueId val="{00000008-A4C4-4EAE-A769-3B24AF09B34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66254</c:v>
                </c:pt>
                <c:pt idx="5">
                  <c:v>63905</c:v>
                </c:pt>
                <c:pt idx="8">
                  <c:v>61097</c:v>
                </c:pt>
                <c:pt idx="11">
                  <c:v>57557</c:v>
                </c:pt>
                <c:pt idx="14">
                  <c:v>55395</c:v>
                </c:pt>
              </c:numCache>
            </c:numRef>
          </c:val>
          <c:extLst>
            <c:ext xmlns:c16="http://schemas.microsoft.com/office/drawing/2014/chart" uri="{C3380CC4-5D6E-409C-BE32-E72D297353CC}">
              <c16:uniqueId val="{00000000-95FD-470C-B0D7-630836A41D2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200</c:v>
                </c:pt>
                <c:pt idx="5">
                  <c:v>212</c:v>
                </c:pt>
                <c:pt idx="8">
                  <c:v>195</c:v>
                </c:pt>
                <c:pt idx="11">
                  <c:v>178</c:v>
                </c:pt>
                <c:pt idx="14">
                  <c:v>167</c:v>
                </c:pt>
              </c:numCache>
            </c:numRef>
          </c:val>
          <c:extLst>
            <c:ext xmlns:c16="http://schemas.microsoft.com/office/drawing/2014/chart" uri="{C3380CC4-5D6E-409C-BE32-E72D297353CC}">
              <c16:uniqueId val="{00000001-95FD-470C-B0D7-630836A41D2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13349</c:v>
                </c:pt>
                <c:pt idx="5">
                  <c:v>12234</c:v>
                </c:pt>
                <c:pt idx="8">
                  <c:v>12932</c:v>
                </c:pt>
                <c:pt idx="11">
                  <c:v>12221</c:v>
                </c:pt>
                <c:pt idx="14">
                  <c:v>13394</c:v>
                </c:pt>
              </c:numCache>
            </c:numRef>
          </c:val>
          <c:extLst>
            <c:ext xmlns:c16="http://schemas.microsoft.com/office/drawing/2014/chart" uri="{C3380CC4-5D6E-409C-BE32-E72D297353CC}">
              <c16:uniqueId val="{00000002-95FD-470C-B0D7-630836A41D2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5FD-470C-B0D7-630836A41D2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5FD-470C-B0D7-630836A41D2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5FD-470C-B0D7-630836A41D2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5641</c:v>
                </c:pt>
                <c:pt idx="3">
                  <c:v>5521</c:v>
                </c:pt>
                <c:pt idx="6">
                  <c:v>5363</c:v>
                </c:pt>
                <c:pt idx="9">
                  <c:v>5773</c:v>
                </c:pt>
                <c:pt idx="12">
                  <c:v>6098</c:v>
                </c:pt>
              </c:numCache>
            </c:numRef>
          </c:val>
          <c:extLst>
            <c:ext xmlns:c16="http://schemas.microsoft.com/office/drawing/2014/chart" uri="{C3380CC4-5D6E-409C-BE32-E72D297353CC}">
              <c16:uniqueId val="{00000006-95FD-470C-B0D7-630836A41D2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586</c:v>
                </c:pt>
                <c:pt idx="3">
                  <c:v>494</c:v>
                </c:pt>
                <c:pt idx="6">
                  <c:v>413</c:v>
                </c:pt>
                <c:pt idx="9">
                  <c:v>317</c:v>
                </c:pt>
                <c:pt idx="12">
                  <c:v>264</c:v>
                </c:pt>
              </c:numCache>
            </c:numRef>
          </c:val>
          <c:extLst>
            <c:ext xmlns:c16="http://schemas.microsoft.com/office/drawing/2014/chart" uri="{C3380CC4-5D6E-409C-BE32-E72D297353CC}">
              <c16:uniqueId val="{00000007-95FD-470C-B0D7-630836A41D2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37305</c:v>
                </c:pt>
                <c:pt idx="3">
                  <c:v>26597</c:v>
                </c:pt>
                <c:pt idx="6">
                  <c:v>21557</c:v>
                </c:pt>
                <c:pt idx="9">
                  <c:v>20845</c:v>
                </c:pt>
                <c:pt idx="12">
                  <c:v>17971</c:v>
                </c:pt>
              </c:numCache>
            </c:numRef>
          </c:val>
          <c:extLst>
            <c:ext xmlns:c16="http://schemas.microsoft.com/office/drawing/2014/chart" uri="{C3380CC4-5D6E-409C-BE32-E72D297353CC}">
              <c16:uniqueId val="{00000008-95FD-470C-B0D7-630836A41D2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76</c:v>
                </c:pt>
                <c:pt idx="3">
                  <c:v>50</c:v>
                </c:pt>
                <c:pt idx="6">
                  <c:v>30</c:v>
                </c:pt>
                <c:pt idx="9">
                  <c:v>13</c:v>
                </c:pt>
                <c:pt idx="12">
                  <c:v>6</c:v>
                </c:pt>
              </c:numCache>
            </c:numRef>
          </c:val>
          <c:extLst>
            <c:ext xmlns:c16="http://schemas.microsoft.com/office/drawing/2014/chart" uri="{C3380CC4-5D6E-409C-BE32-E72D297353CC}">
              <c16:uniqueId val="{00000009-95FD-470C-B0D7-630836A41D2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67424</c:v>
                </c:pt>
                <c:pt idx="3">
                  <c:v>64457</c:v>
                </c:pt>
                <c:pt idx="6">
                  <c:v>61169</c:v>
                </c:pt>
                <c:pt idx="9">
                  <c:v>54578</c:v>
                </c:pt>
                <c:pt idx="12">
                  <c:v>51647</c:v>
                </c:pt>
              </c:numCache>
            </c:numRef>
          </c:val>
          <c:extLst>
            <c:ext xmlns:c16="http://schemas.microsoft.com/office/drawing/2014/chart" uri="{C3380CC4-5D6E-409C-BE32-E72D297353CC}">
              <c16:uniqueId val="{0000000A-95FD-470C-B0D7-630836A41D2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31229</c:v>
                </c:pt>
                <c:pt idx="2">
                  <c:v>#N/A</c:v>
                </c:pt>
                <c:pt idx="3">
                  <c:v>#N/A</c:v>
                </c:pt>
                <c:pt idx="4">
                  <c:v>20768</c:v>
                </c:pt>
                <c:pt idx="5">
                  <c:v>#N/A</c:v>
                </c:pt>
                <c:pt idx="6">
                  <c:v>#N/A</c:v>
                </c:pt>
                <c:pt idx="7">
                  <c:v>14308</c:v>
                </c:pt>
                <c:pt idx="8">
                  <c:v>#N/A</c:v>
                </c:pt>
                <c:pt idx="9">
                  <c:v>#N/A</c:v>
                </c:pt>
                <c:pt idx="10">
                  <c:v>11569</c:v>
                </c:pt>
                <c:pt idx="11">
                  <c:v>#N/A</c:v>
                </c:pt>
                <c:pt idx="12">
                  <c:v>#N/A</c:v>
                </c:pt>
                <c:pt idx="13">
                  <c:v>7029</c:v>
                </c:pt>
                <c:pt idx="14">
                  <c:v>#N/A</c:v>
                </c:pt>
              </c:numCache>
            </c:numRef>
          </c:val>
          <c:smooth val="0"/>
          <c:extLst>
            <c:ext xmlns:c16="http://schemas.microsoft.com/office/drawing/2014/chart" uri="{C3380CC4-5D6E-409C-BE32-E72D297353CC}">
              <c16:uniqueId val="{0000000B-95FD-470C-B0D7-630836A41D2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8131</c:v>
                </c:pt>
                <c:pt idx="1">
                  <c:v>8321</c:v>
                </c:pt>
                <c:pt idx="2">
                  <c:v>8861</c:v>
                </c:pt>
              </c:numCache>
            </c:numRef>
          </c:val>
          <c:extLst>
            <c:ext xmlns:c16="http://schemas.microsoft.com/office/drawing/2014/chart" uri="{C3380CC4-5D6E-409C-BE32-E72D297353CC}">
              <c16:uniqueId val="{00000000-505A-4CE1-B217-E9108F554A5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1204</c:v>
                </c:pt>
                <c:pt idx="1">
                  <c:v>306</c:v>
                </c:pt>
                <c:pt idx="2">
                  <c:v>673</c:v>
                </c:pt>
              </c:numCache>
            </c:numRef>
          </c:val>
          <c:extLst>
            <c:ext xmlns:c16="http://schemas.microsoft.com/office/drawing/2014/chart" uri="{C3380CC4-5D6E-409C-BE32-E72D297353CC}">
              <c16:uniqueId val="{00000001-505A-4CE1-B217-E9108F554A5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2714</c:v>
                </c:pt>
                <c:pt idx="1">
                  <c:v>2641</c:v>
                </c:pt>
                <c:pt idx="2">
                  <c:v>2673</c:v>
                </c:pt>
              </c:numCache>
            </c:numRef>
          </c:val>
          <c:extLst>
            <c:ext xmlns:c16="http://schemas.microsoft.com/office/drawing/2014/chart" uri="{C3380CC4-5D6E-409C-BE32-E72D297353CC}">
              <c16:uniqueId val="{00000002-505A-4CE1-B217-E9108F554A5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{9EB9461A-EF72-4DA1-A6FC-1B02E50694DD}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9D8-4371-B031-8DDB3E92F10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{9562B44D-6EBD-4B61-BC0E-B2C0D5C9B26E}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9D8-4371-B031-8DDB3E92F10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{4E65ED6F-1495-4A58-A974-DE185FB4AD5C}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9D8-4371-B031-8DDB3E92F10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{7197BD16-DB39-4AAC-9EA8-D2581F334ED0}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9D8-4371-B031-8DDB3E92F10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{BC01D0FC-F241-4A79-8923-F843581B7DF3}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9D8-4371-B031-8DDB3E92F10A}"/>
                </c:ext>
              </c:extLst>
            </c:dLbl>
            <c:dLbl>
              <c:idx val="8"/>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{74E0051B-570E-46AF-A3EE-1B99E976618A}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9D8-4371-B031-8DDB3E92F10A}"/>
                </c:ext>
              </c:extLst>
            </c:dLbl>
            <c:dLbl>
              <c:idx val="16"/>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{5339AD58-46C6-4C1A-8C76-A5EA04F8EC65}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9D8-4371-B031-8DDB3E92F10A}"/>
                </c:ext>
              </c:extLst>
            </c:dLbl>
            <c:dLbl>
              <c:idx val="24"/>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{D2D1F13A-FC64-491D-8D9D-708225C5A814}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9D8-4371-B031-8DDB3E92F10A}"/>
                </c:ext>
              </c:extLst>
            </c:dLbl>
            <c:dLbl>
              <c:idx val="32"/>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{167197E7-B0AF-445B-AE32-6C8741B1CCD7}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9D8-4371-B031-8DDB3E92F10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56.9</c:v>
                </c:pt>
                <c:pt idx="8">
                  <c:v>56.8</c:v>
                </c:pt>
                <c:pt idx="16">
                  <c:v>58.6</c:v>
                </c:pt>
                <c:pt idx="24">
                  <c:v>60.4</c:v>
                </c:pt>
                <c:pt idx="32">
                  <c:v>62.1</c:v>
                </c:pt>
              </c:numCache>
            </c:numRef>
          </c:xVal>
          <c:yVal>
            <c:numRef>
              <c:f>公会計指標分析・財政指標組合せ分析表!$BP$51:$DC$51</c:f>
              <c:numCache>
                <c:formatCode>#,##0.0;"▲ "#,##0.0</c:formatCode>
                <c:ptCount val="40"/>
                <c:pt idx="0">
                  <c:v>112.7</c:v>
                </c:pt>
                <c:pt idx="8">
                  <c:v>73.900000000000006</c:v>
                </c:pt>
                <c:pt idx="16">
                  <c:v>48.8</c:v>
                </c:pt>
                <c:pt idx="24">
                  <c:v>41.1</c:v>
                </c:pt>
                <c:pt idx="32">
                  <c:v>24.4</c:v>
                </c:pt>
              </c:numCache>
            </c:numRef>
          </c:yVal>
          <c:smooth val="0"/>
          <c:extLst>
            <c:ext xmlns:c16="http://schemas.microsoft.com/office/drawing/2014/chart" uri="{C3380CC4-5D6E-409C-BE32-E72D297353CC}">
              <c16:uniqueId val="{00000009-B9D8-4371-B031-8DDB3E92F10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4.5538669966447891E-2"/>
                  <c:y val="-6.473904210586517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{7852DC71-C5E2-4C07-86AB-1AC759F9219A}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9D8-4371-B031-8DDB3E92F10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{52F2F013-DAC1-4762-864A-D33E468AD860}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9D8-4371-B031-8DDB3E92F10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{EEBB86E2-CA6D-444B-90FD-F368450397B7}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9D8-4371-B031-8DDB3E92F10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{1FF08120-97E0-4276-9F50-5DE04E3111A7}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9D8-4371-B031-8DDB3E92F10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{A8C6670E-C2E8-4044-AD98-F6FC033D67FD}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9D8-4371-B031-8DDB3E92F10A}"/>
                </c:ext>
              </c:extLst>
            </c:dLbl>
            <c:dLbl>
              <c:idx val="8"/>
              <c:layout>
                <c:manualLayout>
                  <c:x val="-1.8492831334020431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{1FB7975F-6C5E-4E01-8A61-D0DAD7A58A1D}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9D8-4371-B031-8DDB3E92F10A}"/>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{C0DD935B-FC5B-4855-92E9-FB25F48B1005}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9D8-4371-B031-8DDB3E92F10A}"/>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{292F9AB1-BAFD-4C39-8155-FDBDB79F208D}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9D8-4371-B031-8DDB3E92F10A}"/>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{EE520F21-BB18-4082-8C98-0E5C3042D2A2}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9D8-4371-B031-8DDB3E92F10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60.9</c:v>
                </c:pt>
                <c:pt idx="16">
                  <c:v>64</c:v>
                </c:pt>
                <c:pt idx="24">
                  <c:v>65.5</c:v>
                </c:pt>
                <c:pt idx="32">
                  <c:v>66.900000000000006</c:v>
                </c:pt>
              </c:numCache>
            </c:numRef>
          </c:xVal>
          <c:yVal>
            <c:numRef>
              <c:f>公会計指標分析・財政指標組合せ分析表!$BP$55:$DC$55</c:f>
              <c:numCache>
                <c:formatCode>#,##0.0;"▲ "#,##0.0</c:formatCode>
                <c:ptCount val="40"/>
                <c:pt idx="0">
                  <c:v>49.5</c:v>
                </c:pt>
                <c:pt idx="8">
                  <c:v>46.9</c:v>
                </c:pt>
                <c:pt idx="16">
                  <c:v>45.3</c:v>
                </c:pt>
                <c:pt idx="24">
                  <c:v>38.9</c:v>
                </c:pt>
                <c:pt idx="32">
                  <c:v>34.299999999999997</c:v>
                </c:pt>
              </c:numCache>
            </c:numRef>
          </c:yVal>
          <c:smooth val="0"/>
          <c:extLst>
            <c:ext xmlns:c16="http://schemas.microsoft.com/office/drawing/2014/chart" uri="{C3380CC4-5D6E-409C-BE32-E72D297353CC}">
              <c16:uniqueId val="{00000013-B9D8-4371-B031-8DDB3E92F10A}"/>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{B15EE8CC-0E64-46F2-9385-78F7779E2FC3}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92B-4FFB-A83C-F36C5086973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{7A044621-24E8-4598-83A3-7399EC135225}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92B-4FFB-A83C-F36C5086973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{84D7BC47-1254-4F92-8935-EEB5B3BAD7E9}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92B-4FFB-A83C-F36C5086973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{19473F8D-0E10-490E-A4C5-33ED4176C9D6}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92B-4FFB-A83C-F36C5086973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{3779FB75-EADD-4E97-A638-83001D5922FE}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92B-4FFB-A83C-F36C5086973E}"/>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{1F5AE6F7-C466-4BD5-8088-2E6296649430}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92B-4FFB-A83C-F36C5086973E}"/>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{8B041936-B385-4B52-8D83-72816850DB55}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92B-4FFB-A83C-F36C5086973E}"/>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{E3270B43-3B28-4ACE-98CA-FC6E4BFA4238}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92B-4FFB-A83C-F36C5086973E}"/>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{AB9F6A3C-9779-4F01-8FC4-641548606EFF}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92B-4FFB-A83C-F36C5086973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16.600000000000001</c:v>
                </c:pt>
                <c:pt idx="8">
                  <c:v>16.2</c:v>
                </c:pt>
                <c:pt idx="16">
                  <c:v>15</c:v>
                </c:pt>
                <c:pt idx="24">
                  <c:v>16.7</c:v>
                </c:pt>
                <c:pt idx="32">
                  <c:v>15.5</c:v>
                </c:pt>
              </c:numCache>
            </c:numRef>
          </c:xVal>
          <c:yVal>
            <c:numRef>
              <c:f>公会計指標分析・財政指標組合せ分析表!$BP$73:$DC$73</c:f>
              <c:numCache>
                <c:formatCode>#,##0.0;"▲ "#,##0.0</c:formatCode>
                <c:ptCount val="40"/>
                <c:pt idx="0">
                  <c:v>112.7</c:v>
                </c:pt>
                <c:pt idx="8">
                  <c:v>73.900000000000006</c:v>
                </c:pt>
                <c:pt idx="16">
                  <c:v>48.8</c:v>
                </c:pt>
                <c:pt idx="24">
                  <c:v>41.1</c:v>
                </c:pt>
                <c:pt idx="32">
                  <c:v>24.4</c:v>
                </c:pt>
              </c:numCache>
            </c:numRef>
          </c:yVal>
          <c:smooth val="0"/>
          <c:extLst>
            <c:ext xmlns:c16="http://schemas.microsoft.com/office/drawing/2014/chart" uri="{C3380CC4-5D6E-409C-BE32-E72D297353CC}">
              <c16:uniqueId val="{00000009-B92B-4FFB-A83C-F36C5086973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9409213924039002E-2"/>
                  <c:y val="-5.462728105283423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{3C3DD564-39E4-4CCD-BCEA-5E4F16B84F7F}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92B-4FFB-A83C-F36C5086973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{2B275B72-B608-4CB8-A6E4-DD20DD2614EA}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92B-4FFB-A83C-F36C5086973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{8BCEB8B7-0DD3-423E-A676-1BA1BDA66B23}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92B-4FFB-A83C-F36C5086973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{4274979A-8D5E-477F-8A26-3C59E5F9C364}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92B-4FFB-A83C-F36C5086973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{7E8C2279-8806-47C4-9631-92995989CC45}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92B-4FFB-A83C-F36C5086973E}"/>
                </c:ext>
              </c:extLst>
            </c:dLbl>
            <c:dLbl>
              <c:idx val="8"/>
              <c:layout>
                <c:manualLayout>
                  <c:x val="-3.0990968948437312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{27FCE20E-BA58-4C6B-864E-070A35BDCBC1}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92B-4FFB-A83C-F36C5086973E}"/>
                </c:ext>
              </c:extLst>
            </c:dLbl>
            <c:dLbl>
              <c:idx val="16"/>
              <c:layout>
                <c:manualLayout>
                  <c:x val="-3.4310845302750435E-2"/>
                  <c:y val="-6.3273893474036363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{DAD829E2-159B-4E0E-8388-AB73C0FF2E7D}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92B-4FFB-A83C-F36C5086973E}"/>
                </c:ext>
              </c:extLst>
            </c:dLbl>
            <c:dLbl>
              <c:idx val="24"/>
              <c:layout>
                <c:manualLayout>
                  <c:x val="-3.1570342725075584E-2"/>
                  <c:y val="-6.0746335211763529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{7D076ED8-1DE4-47C6-8EC5-4608DAD14077}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92B-4FFB-A83C-F36C5086973E}"/>
                </c:ext>
              </c:extLst>
            </c:dLbl>
            <c:dLbl>
              <c:idx val="32"/>
              <c:layout>
                <c:manualLayout>
                  <c:x val="-3.1570342725075584E-2"/>
                  <c:y val="-7.1018222393618227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{AC5B631B-13E6-480D-8D03-6CDB2DCBDA25}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92B-4FFB-A83C-F36C5086973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7.6</c:v>
                </c:pt>
                <c:pt idx="8">
                  <c:v>7.2</c:v>
                </c:pt>
                <c:pt idx="16">
                  <c:v>7.9</c:v>
                </c:pt>
                <c:pt idx="24">
                  <c:v>8.1999999999999993</c:v>
                </c:pt>
                <c:pt idx="32">
                  <c:v>8.4</c:v>
                </c:pt>
              </c:numCache>
            </c:numRef>
          </c:xVal>
          <c:yVal>
            <c:numRef>
              <c:f>公会計指標分析・財政指標組合せ分析表!$BP$77:$DC$77</c:f>
              <c:numCache>
                <c:formatCode>#,##0.0;"▲ "#,##0.0</c:formatCode>
                <c:ptCount val="40"/>
                <c:pt idx="0">
                  <c:v>49.5</c:v>
                </c:pt>
                <c:pt idx="8">
                  <c:v>46.9</c:v>
                </c:pt>
                <c:pt idx="16">
                  <c:v>45.3</c:v>
                </c:pt>
                <c:pt idx="24">
                  <c:v>38.9</c:v>
                </c:pt>
                <c:pt idx="32">
                  <c:v>34.299999999999997</c:v>
                </c:pt>
              </c:numCache>
            </c:numRef>
          </c:yVal>
          <c:smooth val="0"/>
          <c:extLst>
            <c:ext xmlns:c16="http://schemas.microsoft.com/office/drawing/2014/chart" uri="{C3380CC4-5D6E-409C-BE32-E72D297353CC}">
              <c16:uniqueId val="{00000013-B92B-4FFB-A83C-F36C5086973E}"/>
            </c:ext>
          </c:extLst>
        </c:ser>
        <c:dLbls>
          <c:showLegendKey val="0"/>
          <c:showVal val="1"/>
          <c:showCatName val="0"/>
          <c:showSerName val="0"/>
          <c:showPercent val="0"/>
          <c:showBubbleSize val="0"/>
        </c:dLbls>
        <c:axId val="84219776"/>
        <c:axId val="84234240"/>
      </c:scatterChart>
      <c:valAx>
        <c:axId val="84219776"/>
        <c:scaling>
          <c:orientation val="maxMin"/>
          <c:max val="18"/>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岩手県奥州市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元利償還金は</a:t>
          </a:r>
          <a:r>
            <a:rPr kumimoji="1" lang="ja-JP" altLang="en-US"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借入額の抑制を図り、プライマリーバランスの黒字の確保により減少傾向</a:t>
          </a:r>
          <a:r>
            <a:rPr kumimoji="1" lang="ja-JP" altLang="en-US"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となっている。令和４年度は</a:t>
          </a:r>
          <a:r>
            <a:rPr kumimoji="1"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後年度負担の軽減のために、第三セクター等改革推進債（平成</a:t>
          </a:r>
          <a:r>
            <a:rPr kumimoji="1" lang="en-US"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24</a:t>
          </a:r>
          <a:r>
            <a:rPr kumimoji="1"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年度に奥州市土地開発公社の債務整理のために借り入れ）を全額一括償還したこと</a:t>
          </a:r>
          <a:r>
            <a:rPr kumimoji="1" lang="ja-JP" altLang="en-US"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により一時的に大幅な増となったものの、令和５年度は当該要因が解消されたことに加え、他の元利償還金の減もあり、</a:t>
          </a:r>
          <a:r>
            <a:rPr kumimoji="1"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前年度比</a:t>
          </a:r>
          <a:r>
            <a:rPr kumimoji="1" lang="en-US"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2,367</a:t>
          </a:r>
          <a:r>
            <a:rPr kumimoji="1"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百万円の大幅</a:t>
          </a:r>
          <a:r>
            <a:rPr kumimoji="1" lang="ja-JP" altLang="en-US"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lang="ja-JP" altLang="ja-JP" sz="10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00" b="0" i="0" baseline="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算入公債費等は、地方債の償還</a:t>
          </a:r>
          <a:r>
            <a:rPr kumimoji="1" lang="ja-JP" altLang="en-US"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進ん</a:t>
          </a:r>
          <a:r>
            <a:rPr kumimoji="1" lang="ja-JP" altLang="en-US"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でいるが、災害復旧費等に係る基準財政需要額が</a:t>
          </a:r>
          <a:r>
            <a:rPr kumimoji="1" lang="en-US"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105</a:t>
          </a:r>
          <a:r>
            <a:rPr kumimoji="1" lang="ja-JP" altLang="en-US"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百万円増となったため、全体とし</a:t>
          </a:r>
          <a:r>
            <a:rPr kumimoji="1" lang="en-US"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55</a:t>
          </a:r>
          <a:r>
            <a:rPr kumimoji="1" lang="ja-JP" altLang="en-US"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r>
            <a:rPr kumimoji="1"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0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00" b="0" i="0" baseline="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以上のとおり、</a:t>
          </a:r>
          <a:r>
            <a:rPr kumimoji="1" lang="ja-JP" altLang="en-US"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算入公債費等は増となったものの、元利償還金の大幅減により</a:t>
          </a:r>
          <a:r>
            <a:rPr kumimoji="1"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、実質公債費比率の分子は前年度比</a:t>
          </a:r>
          <a:r>
            <a:rPr kumimoji="1" lang="en-US"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2,427</a:t>
          </a:r>
          <a:r>
            <a:rPr kumimoji="1"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百万円の大幅</a:t>
          </a:r>
          <a:r>
            <a:rPr kumimoji="1" lang="ja-JP" altLang="en-US"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lang="ja-JP" altLang="ja-JP" sz="10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今後は</a:t>
          </a:r>
          <a:r>
            <a:rPr kumimoji="1"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合併特例債等の償還により当面高い水準で推移するものの、</a:t>
          </a:r>
          <a:r>
            <a:rPr kumimoji="1" lang="en-US"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7,000</a:t>
          </a:r>
          <a:r>
            <a:rPr kumimoji="1"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百万円を下回る額となるものと見込んで</a:t>
          </a:r>
          <a:r>
            <a:rPr kumimoji="1" lang="ja-JP" altLang="en-US"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おり、</a:t>
          </a:r>
          <a:r>
            <a:rPr kumimoji="1"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引き続き財政計画に基づき健全な財政運営を図っていく。</a:t>
          </a:r>
          <a:endParaRPr lang="ja-JP" altLang="ja-JP" sz="10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岩手県奥州市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一般会計等に係る地方債の現在高は、借入額の抑制を図り、プライマリーバランス黒字の確保により</a:t>
          </a:r>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年々</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減少傾向であ</a:t>
          </a:r>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り</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、前年度比</a:t>
          </a:r>
          <a:r>
            <a:rPr kumimoji="1" lang="en-US"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2,931</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公営企業債等繰入見込額は、下水道事業会計において、令和２年度の法適化に伴う繰出額の一時的な増が算定対象から除外されたことなどにより全体で</a:t>
          </a:r>
          <a:r>
            <a:rPr kumimoji="1" lang="en-US"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2,874</a:t>
          </a:r>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百万円の減となった。　</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退職手当負担見込額は、退職者不補充等により算定対象人数が減少している一方、</a:t>
          </a:r>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中途退職等により</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退職手当支出</a:t>
          </a:r>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が増加していること等により</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退職手当組合積立額が減少していることから、</a:t>
          </a:r>
          <a:r>
            <a:rPr kumimoji="1" lang="en-US"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325</a:t>
          </a:r>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増加した。</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充当可能基金は、財政調整基金の取り崩しを行わなかったことや決算剰余金の積立等により</a:t>
          </a:r>
          <a:r>
            <a:rPr kumimoji="1" lang="en-US"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1,173</a:t>
          </a:r>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結果として将来負担比率</a:t>
          </a:r>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の分子が対前年比</a:t>
          </a:r>
          <a:r>
            <a:rPr kumimoji="1" lang="en-US"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4,540</a:t>
          </a:r>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減少した。</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今後も、引き続き財政計画に基づき健全な財政運営を図っていく。</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岩手県奥州市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起債償還のための取崩しをはじめ基金の設置目的に合致した事業の財源として</a:t>
          </a:r>
          <a:r>
            <a:rPr kumimoji="1" lang="en-US"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484</a:t>
          </a:r>
          <a:r>
            <a:rPr kumimoji="1"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百万円の取り崩しを行ったが、</a:t>
          </a:r>
          <a:r>
            <a:rPr kumimoji="1" lang="ja-JP" altLang="en-US"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財政調整基金の取り崩しが０であり、</a:t>
          </a:r>
          <a:r>
            <a:rPr kumimoji="1"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決算剰余金などの積み立てが</a:t>
          </a:r>
          <a:r>
            <a:rPr kumimoji="1" lang="en-US"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1,423</a:t>
          </a:r>
          <a:r>
            <a:rPr kumimoji="1"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百万円であったため、基金全体としては</a:t>
          </a:r>
          <a:r>
            <a:rPr kumimoji="1" lang="en-US"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939</a:t>
          </a:r>
          <a:r>
            <a:rPr kumimoji="1" lang="ja-JP" altLang="en-US"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a:t>
          </a:r>
          <a:r>
            <a:rPr kumimoji="1"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万円の</a:t>
          </a:r>
          <a:r>
            <a:rPr kumimoji="1" lang="ja-JP" altLang="en-US"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baseline="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普通交付税の合併算定替の終了に備えて積立</a:t>
          </a:r>
          <a:r>
            <a:rPr kumimoji="1" lang="ja-JP" altLang="en-US"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に注力する</a:t>
          </a:r>
          <a:r>
            <a:rPr kumimoji="1"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期間としてきたが、今後は財政調整基金などの各基金の活用（取崩し）</a:t>
          </a:r>
          <a:r>
            <a:rPr kumimoji="1" lang="ja-JP" altLang="en-US"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が見込まれることから</a:t>
          </a:r>
          <a:r>
            <a:rPr kumimoji="1"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各年度の決算状況に応じて財政調整基金等の取崩額を判断するとともに、財政調整基金残高を令和８年度末時点で</a:t>
          </a:r>
          <a:r>
            <a:rPr kumimoji="1" lang="en-US"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60</a:t>
          </a:r>
          <a:r>
            <a:rPr kumimoji="1"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億円ほど</a:t>
          </a:r>
          <a:r>
            <a:rPr kumimoji="1" lang="ja-JP" altLang="en-US"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17</a:t>
          </a:r>
          <a:r>
            <a:rPr kumimoji="1" lang="ja-JP" altLang="en-US"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年度末で標準財政規模の</a:t>
          </a:r>
          <a:r>
            <a:rPr kumimoji="1" lang="en-US"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％程度（</a:t>
          </a:r>
          <a:r>
            <a:rPr kumimoji="1" lang="en-US"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億円程度）を確保することとしている</a:t>
          </a:r>
          <a:r>
            <a:rPr kumimoji="1"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○地域振興基金：地域住民の連携の強化又は地域振興のために設置している。</a:t>
          </a:r>
          <a:endPar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〇水源地域振興基金整備基金：水源地域における施設整備に要する経費の財源に充てるため設置している。</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〇森林環境譲与税基金：森林環境譲与税を、森林の整備及びその促進に関する施策に要する経費の財源に充てるとともに、当該施策を長期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的かつ計画的に進めるため設置している。</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〇協働のまちづくり基金：地域の自治意識及び一体感を醸成する地域活動に要する経費の財源に充てるため設置している。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〇地域福祉基金：高齢化社会に対応した地域福祉の増進に要する経費の財源に充てるため設置している。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rgbClr val="FF0000"/>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mn-lt"/>
              <a:ea typeface="+mn-ea"/>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〇地域振興基金：合併特例債を活用し</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113</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百万円の積立を行ったが、財源不足に対応するため</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百万円の取崩を行ったことにより減少</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〇水源地域振興整備基金：水源地域整備に対するクラウドファンディング額</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181</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百万円の積立を行ったことにより増加</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mn-lt"/>
              <a:ea typeface="+mn-ea"/>
              <a:cs typeface="+mn-cs"/>
            </a:rPr>
            <a:t>　</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〇森林環境譲与税基金：</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事業実施に伴い</a:t>
          </a:r>
          <a:r>
            <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22</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百万円の取崩を行ったが、</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後年度の事業実施に備え</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る積立（</a:t>
          </a:r>
          <a:r>
            <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63</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）が上回ったため増加</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〇協働のまちづくり基金：積立額に比べ事業実施に伴う取崩額が上回ったため減少</a:t>
          </a:r>
          <a:endPar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〇地域福祉基金：財源不足に対応するため、毎年</a:t>
          </a:r>
          <a:r>
            <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百万円の取崩を行うこととし、地域福祉関連事業へ充当したことにより減少</a:t>
          </a:r>
          <a:endPar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mn-lt"/>
              <a:ea typeface="+mn-ea"/>
              <a:cs typeface="+mn-cs"/>
            </a:rPr>
            <a:t>　</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〇地域振興基金：合併特例債を活用して積立てを行うことから、令和７年度（新市建設計画期間の延長により令和</a:t>
          </a:r>
          <a:r>
            <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年度まで積立予定）</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までは一定額を積み立てつつ、財源不足に対応するために毎年取崩す見込みである。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○その他の基金：基金の目的に合致した事業の実施のための財源として計画的に取り崩す見込みである。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給与所得者の所得額の増加や</a:t>
          </a:r>
          <a:r>
            <a:rPr kumimoji="1" lang="ja-JP" altLang="en-US"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設備投資に伴う固定資産税の増等、市税が堅調であることや</a:t>
          </a:r>
          <a:r>
            <a:rPr kumimoji="1"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地方消費税交付金、</a:t>
          </a:r>
          <a:r>
            <a:rPr kumimoji="1"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ふるさと応援寄附金</a:t>
          </a:r>
          <a:r>
            <a:rPr kumimoji="1" lang="ja-JP" altLang="en-US"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の増などにより</a:t>
          </a:r>
          <a:r>
            <a:rPr kumimoji="1"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基金の取り崩しを行うことなく、</a:t>
          </a:r>
          <a:r>
            <a:rPr kumimoji="1"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地方財政法第７条に基づく令和</a:t>
          </a:r>
          <a:r>
            <a:rPr kumimoji="1" lang="ja-JP" altLang="en-US"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年度決算剰余金の積立て</a:t>
          </a:r>
          <a:r>
            <a:rPr kumimoji="1" lang="ja-JP" altLang="en-US"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を行ったことにより、</a:t>
          </a:r>
          <a:r>
            <a:rPr kumimoji="1" lang="en-US"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540</a:t>
          </a:r>
          <a:r>
            <a:rPr kumimoji="1"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百万円の増額となった。　</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普通交付税における合併算定替措置が終了し、普通交付税が減少しており、財政調整基金を活用（取崩し）しての財政運営が見込まれるが、都市プロモーション活動等によりふるさと納税やクラウドファンディングによる歳入確保に努め、標準財政規模の</a:t>
          </a:r>
          <a:r>
            <a:rPr kumimoji="1" lang="en-US"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％程度の基金残高を確保していく。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en-US"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従来、決算剰余金の法定積立は財政調整基金へのみ行っていたが、基金の設置目的に則り償還財源の確保を図るために、令和５年度から減債基金へも積立を行う方針となった。これにより、取崩額（</a:t>
          </a:r>
          <a:r>
            <a:rPr kumimoji="1" lang="en-US"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155</a:t>
          </a:r>
          <a:r>
            <a:rPr kumimoji="1" lang="ja-JP" altLang="en-US"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百万円）を超える積立（</a:t>
          </a:r>
          <a:r>
            <a:rPr kumimoji="1" lang="en-US"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521</a:t>
          </a:r>
          <a:r>
            <a:rPr kumimoji="1" lang="ja-JP" altLang="en-US"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百万円）となり、</a:t>
          </a:r>
          <a:r>
            <a:rPr kumimoji="1" lang="en-US"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366</a:t>
          </a:r>
          <a:r>
            <a:rPr kumimoji="1"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百万円の</a:t>
          </a:r>
          <a:r>
            <a:rPr kumimoji="1" lang="ja-JP" altLang="en-US"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増額</a:t>
          </a:r>
          <a:r>
            <a:rPr kumimoji="1"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en-US"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これまでは</a:t>
          </a:r>
          <a:r>
            <a:rPr kumimoji="1"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第三セクター等改革推進債</a:t>
          </a:r>
          <a:r>
            <a:rPr kumimoji="1" lang="ja-JP" altLang="en-US"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の償還が大きな財政負担となっていたが、令和４年度に</a:t>
          </a:r>
          <a:r>
            <a:rPr kumimoji="1"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一括全額償還を行ったことにより第三セクター等改革推進債の残債は０となった。これにより旧土地開発公社の土地売り払い収入の減債基金への積立はなくなるが、決算剰余金の法定積立を</a:t>
          </a:r>
          <a:r>
            <a:rPr kumimoji="1" lang="ja-JP" altLang="en-US"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財政調整基金と同程度行うことにより</a:t>
          </a:r>
          <a:r>
            <a:rPr kumimoji="1"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、基金残高の確保に努めていくこととしている。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岩手県奥州市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109,747
108,954
993.30
62,706,746
62,209,521
164,349
34,874,894
51,646,542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15.5
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有形固定資産の老朽化に伴い、前年度比</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ポイント増加したが、類似団体平均を僅かながら下回っている。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令和５年３月に改訂した「奥州市公共施設等総合管理計画」及び随時改訂を行っている「個別施設計画」に基づき、施設の長寿命化対策を実施するとともに、人口動態等の変化に対応した公共施設等のあり方を検討するとともに、施設規模や配置、機能等の適正化を図っていく。</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166751</xdr:rowOff>
    </xdr:from>
    <xdr:to>
      <xdr:col>23</xdr:col>
      <xdr:colOff>85090</xdr:colOff>
      <xdr:row>34</xdr:row>
      <xdr:rowOff>10287</xdr:rowOff>
    </xdr:to>
    <xdr:cxnSp macro="">
      <xdr:nvCxnSpPr>
        <xdr:cNvPr id="63" name="直線コネクタ 62"/>
        <xdr:cNvCxnSpPr/>
      </xdr:nvCxnSpPr>
      <xdr:spPr>
        <a:xfrm flipV="1">
          <a:off x="4760595" y="5738876"/>
          <a:ext cx="1270" cy="872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64" name="有形固定資産減価償却率最小値テキスト"/>
        <xdr:cNvSpPr txBox="1"/>
      </xdr:nvSpPr>
      <xdr:spPr>
        <a:xfrm>
          <a:off x="4813300" y="661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65" name="直線コネクタ 64"/>
        <xdr:cNvCxnSpPr/>
      </xdr:nvCxnSpPr>
      <xdr:spPr>
        <a:xfrm>
          <a:off x="4673600" y="6611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113428</xdr:rowOff>
    </xdr:from>
    <xdr:ext cx="405111" cy="259045"/>
    <xdr:sp macro="" textlink="">
      <xdr:nvSpPr>
        <xdr:cNvPr id="66" name="有形固定資産減価償却率最大値テキスト"/>
        <xdr:cNvSpPr txBox="1"/>
      </xdr:nvSpPr>
      <xdr:spPr>
        <a:xfrm>
          <a:off x="4813300" y="5514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166751</xdr:rowOff>
    </xdr:from>
    <xdr:to>
      <xdr:col>23</xdr:col>
      <xdr:colOff>174625</xdr:colOff>
      <xdr:row>28</xdr:row>
      <xdr:rowOff>166751</xdr:rowOff>
    </xdr:to>
    <xdr:cxnSp macro="">
      <xdr:nvCxnSpPr>
        <xdr:cNvPr id="67" name="直線コネクタ 66"/>
        <xdr:cNvCxnSpPr/>
      </xdr:nvCxnSpPr>
      <xdr:spPr>
        <a:xfrm>
          <a:off x="4673600" y="5738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127144</xdr:rowOff>
    </xdr:from>
    <xdr:ext cx="405111" cy="259045"/>
    <xdr:sp macro="" textlink="">
      <xdr:nvSpPr>
        <xdr:cNvPr id="68" name="有形固定資産減価償却率平均値テキスト"/>
        <xdr:cNvSpPr txBox="1"/>
      </xdr:nvSpPr>
      <xdr:spPr>
        <a:xfrm>
          <a:off x="4813300" y="6042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148717</xdr:rowOff>
    </xdr:from>
    <xdr:to>
      <xdr:col>23</xdr:col>
      <xdr:colOff>136525</xdr:colOff>
      <xdr:row>31</xdr:row>
      <xdr:rowOff>78867</xdr:rowOff>
    </xdr:to>
    <xdr:sp macro="" textlink="">
      <xdr:nvSpPr>
        <xdr:cNvPr id="69" name="フローチャート: 判断 68"/>
        <xdr:cNvSpPr/>
      </xdr:nvSpPr>
      <xdr:spPr>
        <a:xfrm>
          <a:off x="4711700" y="606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88265</xdr:rowOff>
    </xdr:from>
    <xdr:to>
      <xdr:col>19</xdr:col>
      <xdr:colOff>187325</xdr:colOff>
      <xdr:row>31</xdr:row>
      <xdr:rowOff>18415</xdr:rowOff>
    </xdr:to>
    <xdr:sp macro="" textlink="">
      <xdr:nvSpPr>
        <xdr:cNvPr id="70" name="フローチャート: 判断 69"/>
        <xdr:cNvSpPr/>
      </xdr:nvSpPr>
      <xdr:spPr>
        <a:xfrm>
          <a:off x="4000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23495</xdr:rowOff>
    </xdr:from>
    <xdr:to>
      <xdr:col>15</xdr:col>
      <xdr:colOff>187325</xdr:colOff>
      <xdr:row>30</xdr:row>
      <xdr:rowOff>125095</xdr:rowOff>
    </xdr:to>
    <xdr:sp macro="" textlink="">
      <xdr:nvSpPr>
        <xdr:cNvPr id="71" name="フローチャート: 判断 70"/>
        <xdr:cNvSpPr/>
      </xdr:nvSpPr>
      <xdr:spPr>
        <a:xfrm>
          <a:off x="3238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61087</xdr:rowOff>
    </xdr:from>
    <xdr:to>
      <xdr:col>11</xdr:col>
      <xdr:colOff>187325</xdr:colOff>
      <xdr:row>29</xdr:row>
      <xdr:rowOff>162687</xdr:rowOff>
    </xdr:to>
    <xdr:sp macro="" textlink="">
      <xdr:nvSpPr>
        <xdr:cNvPr id="72" name="フローチャート: 判断 71"/>
        <xdr:cNvSpPr/>
      </xdr:nvSpPr>
      <xdr:spPr>
        <a:xfrm>
          <a:off x="2476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3" name="フローチャート: 判断 72"/>
        <xdr:cNvSpPr/>
      </xdr:nvSpPr>
      <xdr:spPr>
        <a:xfrm>
          <a:off x="1714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112903</xdr:rowOff>
    </xdr:from>
    <xdr:to>
      <xdr:col>23</xdr:col>
      <xdr:colOff>136525</xdr:colOff>
      <xdr:row>30</xdr:row>
      <xdr:rowOff>43053</xdr:rowOff>
    </xdr:to>
    <xdr:sp macro="" textlink="">
      <xdr:nvSpPr>
        <xdr:cNvPr id="79" name="楕円 78"/>
        <xdr:cNvSpPr/>
      </xdr:nvSpPr>
      <xdr:spPr>
        <a:xfrm>
          <a:off x="4711700" y="585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135780</xdr:rowOff>
    </xdr:from>
    <xdr:ext cx="405111" cy="259045"/>
    <xdr:sp macro="" textlink="">
      <xdr:nvSpPr>
        <xdr:cNvPr id="80" name="有形固定資産減価償却率該当値テキスト"/>
        <xdr:cNvSpPr txBox="1"/>
      </xdr:nvSpPr>
      <xdr:spPr>
        <a:xfrm>
          <a:off x="4813300" y="5707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39497</xdr:rowOff>
    </xdr:from>
    <xdr:to>
      <xdr:col>19</xdr:col>
      <xdr:colOff>187325</xdr:colOff>
      <xdr:row>29</xdr:row>
      <xdr:rowOff>141097</xdr:rowOff>
    </xdr:to>
    <xdr:sp macro="" textlink="">
      <xdr:nvSpPr>
        <xdr:cNvPr id="81" name="楕円 80"/>
        <xdr:cNvSpPr/>
      </xdr:nvSpPr>
      <xdr:spPr>
        <a:xfrm>
          <a:off x="4000500" y="578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90297</xdr:rowOff>
    </xdr:from>
    <xdr:to>
      <xdr:col>23</xdr:col>
      <xdr:colOff>85725</xdr:colOff>
      <xdr:row>29</xdr:row>
      <xdr:rowOff>163703</xdr:rowOff>
    </xdr:to>
    <xdr:cxnSp macro="">
      <xdr:nvCxnSpPr>
        <xdr:cNvPr id="82" name="直線コネクタ 81"/>
        <xdr:cNvCxnSpPr/>
      </xdr:nvCxnSpPr>
      <xdr:spPr>
        <a:xfrm>
          <a:off x="4051300" y="5833872"/>
          <a:ext cx="7112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133223</xdr:rowOff>
    </xdr:from>
    <xdr:to>
      <xdr:col>15</xdr:col>
      <xdr:colOff>187325</xdr:colOff>
      <xdr:row>29</xdr:row>
      <xdr:rowOff>63373</xdr:rowOff>
    </xdr:to>
    <xdr:sp macro="" textlink="">
      <xdr:nvSpPr>
        <xdr:cNvPr id="83" name="楕円 82"/>
        <xdr:cNvSpPr/>
      </xdr:nvSpPr>
      <xdr:spPr>
        <a:xfrm>
          <a:off x="3238500" y="570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12573</xdr:rowOff>
    </xdr:from>
    <xdr:to>
      <xdr:col>19</xdr:col>
      <xdr:colOff>136525</xdr:colOff>
      <xdr:row>29</xdr:row>
      <xdr:rowOff>90297</xdr:rowOff>
    </xdr:to>
    <xdr:cxnSp macro="">
      <xdr:nvCxnSpPr>
        <xdr:cNvPr id="84" name="直線コネクタ 83"/>
        <xdr:cNvCxnSpPr/>
      </xdr:nvCxnSpPr>
      <xdr:spPr>
        <a:xfrm>
          <a:off x="3289300" y="5756148"/>
          <a:ext cx="762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55499</xdr:rowOff>
    </xdr:from>
    <xdr:to>
      <xdr:col>11</xdr:col>
      <xdr:colOff>187325</xdr:colOff>
      <xdr:row>28</xdr:row>
      <xdr:rowOff>157099</xdr:rowOff>
    </xdr:to>
    <xdr:sp macro="" textlink="">
      <xdr:nvSpPr>
        <xdr:cNvPr id="85" name="楕円 84"/>
        <xdr:cNvSpPr/>
      </xdr:nvSpPr>
      <xdr:spPr>
        <a:xfrm>
          <a:off x="2476500" y="562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106299</xdr:rowOff>
    </xdr:from>
    <xdr:to>
      <xdr:col>15</xdr:col>
      <xdr:colOff>136525</xdr:colOff>
      <xdr:row>29</xdr:row>
      <xdr:rowOff>12573</xdr:rowOff>
    </xdr:to>
    <xdr:cxnSp macro="">
      <xdr:nvCxnSpPr>
        <xdr:cNvPr id="86" name="直線コネクタ 85"/>
        <xdr:cNvCxnSpPr/>
      </xdr:nvCxnSpPr>
      <xdr:spPr>
        <a:xfrm>
          <a:off x="2527300" y="5678424"/>
          <a:ext cx="762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59817</xdr:rowOff>
    </xdr:from>
    <xdr:to>
      <xdr:col>7</xdr:col>
      <xdr:colOff>187325</xdr:colOff>
      <xdr:row>28</xdr:row>
      <xdr:rowOff>161417</xdr:rowOff>
    </xdr:to>
    <xdr:sp macro="" textlink="">
      <xdr:nvSpPr>
        <xdr:cNvPr id="87" name="楕円 86"/>
        <xdr:cNvSpPr/>
      </xdr:nvSpPr>
      <xdr:spPr>
        <a:xfrm>
          <a:off x="1714500" y="563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106299</xdr:rowOff>
    </xdr:from>
    <xdr:to>
      <xdr:col>11</xdr:col>
      <xdr:colOff>136525</xdr:colOff>
      <xdr:row>28</xdr:row>
      <xdr:rowOff>110617</xdr:rowOff>
    </xdr:to>
    <xdr:cxnSp macro="">
      <xdr:nvCxnSpPr>
        <xdr:cNvPr id="88" name="直線コネクタ 87"/>
        <xdr:cNvCxnSpPr/>
      </xdr:nvCxnSpPr>
      <xdr:spPr>
        <a:xfrm flipV="1">
          <a:off x="1765300" y="5678424"/>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9542</xdr:rowOff>
    </xdr:from>
    <xdr:ext cx="405111" cy="259045"/>
    <xdr:sp macro="" textlink="">
      <xdr:nvSpPr>
        <xdr:cNvPr id="89" name="n_1aveValue有形固定資産減価償却率"/>
        <xdr:cNvSpPr txBox="1"/>
      </xdr:nvSpPr>
      <xdr:spPr>
        <a:xfrm>
          <a:off x="38360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116222</xdr:rowOff>
    </xdr:from>
    <xdr:ext cx="405111" cy="259045"/>
    <xdr:sp macro="" textlink="">
      <xdr:nvSpPr>
        <xdr:cNvPr id="90" name="n_2aveValue有形固定資産減価償却率"/>
        <xdr:cNvSpPr txBox="1"/>
      </xdr:nvSpPr>
      <xdr:spPr>
        <a:xfrm>
          <a:off x="3086744" y="603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153814</xdr:rowOff>
    </xdr:from>
    <xdr:ext cx="405111" cy="259045"/>
    <xdr:sp macro="" textlink="">
      <xdr:nvSpPr>
        <xdr:cNvPr id="91" name="n_3aveValue有形固定資産減価償却率"/>
        <xdr:cNvSpPr txBox="1"/>
      </xdr:nvSpPr>
      <xdr:spPr>
        <a:xfrm>
          <a:off x="2324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153814</xdr:rowOff>
    </xdr:from>
    <xdr:ext cx="405111" cy="259045"/>
    <xdr:sp macro="" textlink="">
      <xdr:nvSpPr>
        <xdr:cNvPr id="92" name="n_4aveValue有形固定資産減価償却率"/>
        <xdr:cNvSpPr txBox="1"/>
      </xdr:nvSpPr>
      <xdr:spPr>
        <a:xfrm>
          <a:off x="1562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157624</xdr:rowOff>
    </xdr:from>
    <xdr:ext cx="405111" cy="259045"/>
    <xdr:sp macro="" textlink="">
      <xdr:nvSpPr>
        <xdr:cNvPr id="93" name="n_1mainValue有形固定資産減価償却率"/>
        <xdr:cNvSpPr txBox="1"/>
      </xdr:nvSpPr>
      <xdr:spPr>
        <a:xfrm>
          <a:off x="3836044" y="555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79900</xdr:rowOff>
    </xdr:from>
    <xdr:ext cx="405111" cy="259045"/>
    <xdr:sp macro="" textlink="">
      <xdr:nvSpPr>
        <xdr:cNvPr id="94" name="n_2mainValue有形固定資産減価償却率"/>
        <xdr:cNvSpPr txBox="1"/>
      </xdr:nvSpPr>
      <xdr:spPr>
        <a:xfrm>
          <a:off x="3086744" y="5480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2176</xdr:rowOff>
    </xdr:from>
    <xdr:ext cx="405111" cy="259045"/>
    <xdr:sp macro="" textlink="">
      <xdr:nvSpPr>
        <xdr:cNvPr id="95" name="n_3mainValue有形固定資産減価償却率"/>
        <xdr:cNvSpPr txBox="1"/>
      </xdr:nvSpPr>
      <xdr:spPr>
        <a:xfrm>
          <a:off x="2324744" y="54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6494</xdr:rowOff>
    </xdr:from>
    <xdr:ext cx="405111" cy="259045"/>
    <xdr:sp macro="" textlink="">
      <xdr:nvSpPr>
        <xdr:cNvPr id="96" name="n_4mainValue有形固定資産減価償却率"/>
        <xdr:cNvSpPr txBox="1"/>
      </xdr:nvSpPr>
      <xdr:spPr>
        <a:xfrm>
          <a:off x="1562744" y="5407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新市建設計画に基づく事業実施に伴う市債発行の影響により、市債残高が類似団体に比べ多額であるが、プライマリーバランス黒字の堅持により将来負担額は減少傾向にある。令和５年度は、前年度に第三セクター等改革推進債の残債を全額償還したことによる地方債残高の減により分子が減少し、対前年度比</a:t>
          </a:r>
          <a:r>
            <a:rPr kumimoji="1" lang="en-US" altLang="ja-JP" sz="1100">
              <a:latin typeface="ＭＳ Ｐゴシック" panose="020B0600070205080204" pitchFamily="50" charset="-128"/>
              <a:ea typeface="ＭＳ Ｐゴシック" panose="020B0600070205080204" pitchFamily="50" charset="-128"/>
            </a:rPr>
            <a:t>17.9</a:t>
          </a:r>
          <a:r>
            <a:rPr kumimoji="1" lang="ja-JP" altLang="en-US" sz="1100">
              <a:latin typeface="ＭＳ Ｐゴシック" panose="020B0600070205080204" pitchFamily="50" charset="-128"/>
              <a:ea typeface="ＭＳ Ｐゴシック" panose="020B0600070205080204" pitchFamily="50" charset="-128"/>
            </a:rPr>
            <a:t>ポイント改善、類似団体平均を</a:t>
          </a:r>
          <a:r>
            <a:rPr kumimoji="1" lang="en-US" altLang="ja-JP" sz="1100">
              <a:latin typeface="ＭＳ Ｐゴシック" panose="020B0600070205080204" pitchFamily="50" charset="-128"/>
              <a:ea typeface="ＭＳ Ｐゴシック" panose="020B0600070205080204" pitchFamily="50" charset="-128"/>
            </a:rPr>
            <a:t>112.4</a:t>
          </a:r>
          <a:r>
            <a:rPr kumimoji="1" lang="ja-JP" altLang="en-US" sz="1100">
              <a:latin typeface="ＭＳ Ｐゴシック" panose="020B0600070205080204" pitchFamily="50" charset="-128"/>
              <a:ea typeface="ＭＳ Ｐゴシック" panose="020B0600070205080204" pitchFamily="50" charset="-128"/>
            </a:rPr>
            <a:t>ポイント下回った。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引き続き市債の発行額の抑制に加え、据置の有無等借入方法にも留意しながら公債費負担の軽減に努めていくとともに、行政経営改革プランに基づき、市税等の経常一般財源の確保、義務的経費の縮減にも取り組んでいく。</a:t>
          </a: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4" name="テキスト ボックス 123"/>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6" name="テキスト ボックス 125"/>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89263</xdr:rowOff>
    </xdr:from>
    <xdr:to>
      <xdr:col>76</xdr:col>
      <xdr:colOff>21589</xdr:colOff>
      <xdr:row>33</xdr:row>
      <xdr:rowOff>164311</xdr:rowOff>
    </xdr:to>
    <xdr:cxnSp macro="">
      <xdr:nvCxnSpPr>
        <xdr:cNvPr id="128" name="直線コネクタ 127"/>
        <xdr:cNvCxnSpPr/>
      </xdr:nvCxnSpPr>
      <xdr:spPr>
        <a:xfrm flipV="1">
          <a:off x="14793595" y="5318488"/>
          <a:ext cx="1269" cy="1275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168138</xdr:rowOff>
    </xdr:from>
    <xdr:ext cx="560923" cy="259045"/>
    <xdr:sp macro="" textlink="">
      <xdr:nvSpPr>
        <xdr:cNvPr id="129" name="債務償還比率最小値テキスト"/>
        <xdr:cNvSpPr txBox="1"/>
      </xdr:nvSpPr>
      <xdr:spPr>
        <a:xfrm>
          <a:off x="14846300" y="659751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164311</xdr:rowOff>
    </xdr:from>
    <xdr:to>
      <xdr:col>76</xdr:col>
      <xdr:colOff>111125</xdr:colOff>
      <xdr:row>33</xdr:row>
      <xdr:rowOff>164311</xdr:rowOff>
    </xdr:to>
    <xdr:cxnSp macro="">
      <xdr:nvCxnSpPr>
        <xdr:cNvPr id="130" name="直線コネクタ 129"/>
        <xdr:cNvCxnSpPr/>
      </xdr:nvCxnSpPr>
      <xdr:spPr>
        <a:xfrm>
          <a:off x="14706600" y="6593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35940</xdr:rowOff>
    </xdr:from>
    <xdr:ext cx="469744" cy="259045"/>
    <xdr:sp macro="" textlink="">
      <xdr:nvSpPr>
        <xdr:cNvPr id="131" name="債務償還比率最大値テキスト"/>
        <xdr:cNvSpPr txBox="1"/>
      </xdr:nvSpPr>
      <xdr:spPr>
        <a:xfrm>
          <a:off x="14846300" y="5093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89263</xdr:rowOff>
    </xdr:from>
    <xdr:to>
      <xdr:col>76</xdr:col>
      <xdr:colOff>111125</xdr:colOff>
      <xdr:row>26</xdr:row>
      <xdr:rowOff>89263</xdr:rowOff>
    </xdr:to>
    <xdr:cxnSp macro="">
      <xdr:nvCxnSpPr>
        <xdr:cNvPr id="132" name="直線コネクタ 131"/>
        <xdr:cNvCxnSpPr/>
      </xdr:nvCxnSpPr>
      <xdr:spPr>
        <a:xfrm>
          <a:off x="14706600" y="531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148698</xdr:rowOff>
    </xdr:from>
    <xdr:ext cx="469744" cy="259045"/>
    <xdr:sp macro="" textlink="">
      <xdr:nvSpPr>
        <xdr:cNvPr id="133" name="債務償還比率平均値テキスト"/>
        <xdr:cNvSpPr txBox="1"/>
      </xdr:nvSpPr>
      <xdr:spPr>
        <a:xfrm>
          <a:off x="14846300" y="58922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170271</xdr:rowOff>
    </xdr:from>
    <xdr:to>
      <xdr:col>76</xdr:col>
      <xdr:colOff>73025</xdr:colOff>
      <xdr:row>30</xdr:row>
      <xdr:rowOff>100421</xdr:rowOff>
    </xdr:to>
    <xdr:sp macro="" textlink="">
      <xdr:nvSpPr>
        <xdr:cNvPr id="134" name="フローチャート: 判断 133"/>
        <xdr:cNvSpPr/>
      </xdr:nvSpPr>
      <xdr:spPr>
        <a:xfrm>
          <a:off x="14744700" y="591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164873</xdr:rowOff>
    </xdr:from>
    <xdr:to>
      <xdr:col>72</xdr:col>
      <xdr:colOff>123825</xdr:colOff>
      <xdr:row>30</xdr:row>
      <xdr:rowOff>95023</xdr:rowOff>
    </xdr:to>
    <xdr:sp macro="" textlink="">
      <xdr:nvSpPr>
        <xdr:cNvPr id="135" name="フローチャート: 判断 134"/>
        <xdr:cNvSpPr/>
      </xdr:nvSpPr>
      <xdr:spPr>
        <a:xfrm>
          <a:off x="14033500" y="590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112286</xdr:rowOff>
    </xdr:from>
    <xdr:to>
      <xdr:col>68</xdr:col>
      <xdr:colOff>123825</xdr:colOff>
      <xdr:row>30</xdr:row>
      <xdr:rowOff>42436</xdr:rowOff>
    </xdr:to>
    <xdr:sp macro="" textlink="">
      <xdr:nvSpPr>
        <xdr:cNvPr id="136" name="フローチャート: 判断 135"/>
        <xdr:cNvSpPr/>
      </xdr:nvSpPr>
      <xdr:spPr>
        <a:xfrm>
          <a:off x="13271500" y="585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97364</xdr:rowOff>
    </xdr:from>
    <xdr:to>
      <xdr:col>64</xdr:col>
      <xdr:colOff>123825</xdr:colOff>
      <xdr:row>31</xdr:row>
      <xdr:rowOff>27514</xdr:rowOff>
    </xdr:to>
    <xdr:sp macro="" textlink="">
      <xdr:nvSpPr>
        <xdr:cNvPr id="137" name="フローチャート: 判断 136"/>
        <xdr:cNvSpPr/>
      </xdr:nvSpPr>
      <xdr:spPr>
        <a:xfrm>
          <a:off x="12509500" y="601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130828</xdr:rowOff>
    </xdr:from>
    <xdr:to>
      <xdr:col>60</xdr:col>
      <xdr:colOff>123825</xdr:colOff>
      <xdr:row>31</xdr:row>
      <xdr:rowOff>60978</xdr:rowOff>
    </xdr:to>
    <xdr:sp macro="" textlink="">
      <xdr:nvSpPr>
        <xdr:cNvPr id="138" name="フローチャート: 判断 137"/>
        <xdr:cNvSpPr/>
      </xdr:nvSpPr>
      <xdr:spPr>
        <a:xfrm>
          <a:off x="11747500" y="604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168384</xdr:rowOff>
    </xdr:from>
    <xdr:to>
      <xdr:col>76</xdr:col>
      <xdr:colOff>73025</xdr:colOff>
      <xdr:row>29</xdr:row>
      <xdr:rowOff>98534</xdr:rowOff>
    </xdr:to>
    <xdr:sp macro="" textlink="">
      <xdr:nvSpPr>
        <xdr:cNvPr id="144" name="楕円 143"/>
        <xdr:cNvSpPr/>
      </xdr:nvSpPr>
      <xdr:spPr>
        <a:xfrm>
          <a:off x="14744700" y="574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19811</xdr:rowOff>
    </xdr:from>
    <xdr:ext cx="469744" cy="259045"/>
    <xdr:sp macro="" textlink="">
      <xdr:nvSpPr>
        <xdr:cNvPr id="145" name="債務償還比率該当値テキスト"/>
        <xdr:cNvSpPr txBox="1"/>
      </xdr:nvSpPr>
      <xdr:spPr>
        <a:xfrm>
          <a:off x="14846300" y="5591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24538</xdr:rowOff>
    </xdr:from>
    <xdr:to>
      <xdr:col>72</xdr:col>
      <xdr:colOff>123825</xdr:colOff>
      <xdr:row>29</xdr:row>
      <xdr:rowOff>126138</xdr:rowOff>
    </xdr:to>
    <xdr:sp macro="" textlink="">
      <xdr:nvSpPr>
        <xdr:cNvPr id="146" name="楕円 145"/>
        <xdr:cNvSpPr/>
      </xdr:nvSpPr>
      <xdr:spPr>
        <a:xfrm>
          <a:off x="14033500" y="576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47734</xdr:rowOff>
    </xdr:from>
    <xdr:to>
      <xdr:col>76</xdr:col>
      <xdr:colOff>22225</xdr:colOff>
      <xdr:row>29</xdr:row>
      <xdr:rowOff>75338</xdr:rowOff>
    </xdr:to>
    <xdr:cxnSp macro="">
      <xdr:nvCxnSpPr>
        <xdr:cNvPr id="147" name="直線コネクタ 146"/>
        <xdr:cNvCxnSpPr/>
      </xdr:nvCxnSpPr>
      <xdr:spPr>
        <a:xfrm flipV="1">
          <a:off x="14084300" y="5791309"/>
          <a:ext cx="711200" cy="2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41502</xdr:rowOff>
    </xdr:from>
    <xdr:to>
      <xdr:col>68</xdr:col>
      <xdr:colOff>123825</xdr:colOff>
      <xdr:row>29</xdr:row>
      <xdr:rowOff>143102</xdr:rowOff>
    </xdr:to>
    <xdr:sp macro="" textlink="">
      <xdr:nvSpPr>
        <xdr:cNvPr id="148" name="楕円 147"/>
        <xdr:cNvSpPr/>
      </xdr:nvSpPr>
      <xdr:spPr>
        <a:xfrm>
          <a:off x="13271500" y="578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75338</xdr:rowOff>
    </xdr:from>
    <xdr:to>
      <xdr:col>72</xdr:col>
      <xdr:colOff>73025</xdr:colOff>
      <xdr:row>29</xdr:row>
      <xdr:rowOff>92302</xdr:rowOff>
    </xdr:to>
    <xdr:cxnSp macro="">
      <xdr:nvCxnSpPr>
        <xdr:cNvPr id="149" name="直線コネクタ 148"/>
        <xdr:cNvCxnSpPr/>
      </xdr:nvCxnSpPr>
      <xdr:spPr>
        <a:xfrm flipV="1">
          <a:off x="13322300" y="5818913"/>
          <a:ext cx="762000" cy="1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96593</xdr:rowOff>
    </xdr:from>
    <xdr:to>
      <xdr:col>64</xdr:col>
      <xdr:colOff>123825</xdr:colOff>
      <xdr:row>31</xdr:row>
      <xdr:rowOff>26743</xdr:rowOff>
    </xdr:to>
    <xdr:sp macro="" textlink="">
      <xdr:nvSpPr>
        <xdr:cNvPr id="150" name="楕円 149"/>
        <xdr:cNvSpPr/>
      </xdr:nvSpPr>
      <xdr:spPr>
        <a:xfrm>
          <a:off x="12509500" y="601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92302</xdr:rowOff>
    </xdr:from>
    <xdr:to>
      <xdr:col>68</xdr:col>
      <xdr:colOff>73025</xdr:colOff>
      <xdr:row>30</xdr:row>
      <xdr:rowOff>147393</xdr:rowOff>
    </xdr:to>
    <xdr:cxnSp macro="">
      <xdr:nvCxnSpPr>
        <xdr:cNvPr id="151" name="直線コネクタ 150"/>
        <xdr:cNvCxnSpPr/>
      </xdr:nvCxnSpPr>
      <xdr:spPr>
        <a:xfrm flipV="1">
          <a:off x="12560300" y="5835877"/>
          <a:ext cx="762000" cy="22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149678</xdr:rowOff>
    </xdr:from>
    <xdr:to>
      <xdr:col>60</xdr:col>
      <xdr:colOff>123825</xdr:colOff>
      <xdr:row>32</xdr:row>
      <xdr:rowOff>79828</xdr:rowOff>
    </xdr:to>
    <xdr:sp macro="" textlink="">
      <xdr:nvSpPr>
        <xdr:cNvPr id="152" name="楕円 151"/>
        <xdr:cNvSpPr/>
      </xdr:nvSpPr>
      <xdr:spPr>
        <a:xfrm>
          <a:off x="11747500" y="623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147393</xdr:rowOff>
    </xdr:from>
    <xdr:to>
      <xdr:col>64</xdr:col>
      <xdr:colOff>73025</xdr:colOff>
      <xdr:row>32</xdr:row>
      <xdr:rowOff>29028</xdr:rowOff>
    </xdr:to>
    <xdr:cxnSp macro="">
      <xdr:nvCxnSpPr>
        <xdr:cNvPr id="153" name="直線コネクタ 152"/>
        <xdr:cNvCxnSpPr/>
      </xdr:nvCxnSpPr>
      <xdr:spPr>
        <a:xfrm flipV="1">
          <a:off x="11798300" y="6062418"/>
          <a:ext cx="762000" cy="22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86150</xdr:rowOff>
    </xdr:from>
    <xdr:ext cx="469744" cy="259045"/>
    <xdr:sp macro="" textlink="">
      <xdr:nvSpPr>
        <xdr:cNvPr id="154" name="n_1aveValue債務償還比率"/>
        <xdr:cNvSpPr txBox="1"/>
      </xdr:nvSpPr>
      <xdr:spPr>
        <a:xfrm>
          <a:off x="13836727" y="600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33563</xdr:rowOff>
    </xdr:from>
    <xdr:ext cx="469744" cy="259045"/>
    <xdr:sp macro="" textlink="">
      <xdr:nvSpPr>
        <xdr:cNvPr id="155" name="n_2aveValue債務償還比率"/>
        <xdr:cNvSpPr txBox="1"/>
      </xdr:nvSpPr>
      <xdr:spPr>
        <a:xfrm>
          <a:off x="13087427" y="594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18641</xdr:rowOff>
    </xdr:from>
    <xdr:ext cx="469744" cy="259045"/>
    <xdr:sp macro="" textlink="">
      <xdr:nvSpPr>
        <xdr:cNvPr id="156" name="n_3aveValue債務償還比率"/>
        <xdr:cNvSpPr txBox="1"/>
      </xdr:nvSpPr>
      <xdr:spPr>
        <a:xfrm>
          <a:off x="12325427" y="6105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77505</xdr:rowOff>
    </xdr:from>
    <xdr:ext cx="469744" cy="259045"/>
    <xdr:sp macro="" textlink="">
      <xdr:nvSpPr>
        <xdr:cNvPr id="157" name="n_4aveValue債務償還比率"/>
        <xdr:cNvSpPr txBox="1"/>
      </xdr:nvSpPr>
      <xdr:spPr>
        <a:xfrm>
          <a:off x="11563427" y="5821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142665</xdr:rowOff>
    </xdr:from>
    <xdr:ext cx="469744" cy="259045"/>
    <xdr:sp macro="" textlink="">
      <xdr:nvSpPr>
        <xdr:cNvPr id="158" name="n_1mainValue債務償還比率"/>
        <xdr:cNvSpPr txBox="1"/>
      </xdr:nvSpPr>
      <xdr:spPr>
        <a:xfrm>
          <a:off x="13836727" y="554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159629</xdr:rowOff>
    </xdr:from>
    <xdr:ext cx="469744" cy="259045"/>
    <xdr:sp macro="" textlink="">
      <xdr:nvSpPr>
        <xdr:cNvPr id="159" name="n_2mainValue債務償還比率"/>
        <xdr:cNvSpPr txBox="1"/>
      </xdr:nvSpPr>
      <xdr:spPr>
        <a:xfrm>
          <a:off x="13087427" y="556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43270</xdr:rowOff>
    </xdr:from>
    <xdr:ext cx="469744" cy="259045"/>
    <xdr:sp macro="" textlink="">
      <xdr:nvSpPr>
        <xdr:cNvPr id="160" name="n_3mainValue債務償還比率"/>
        <xdr:cNvSpPr txBox="1"/>
      </xdr:nvSpPr>
      <xdr:spPr>
        <a:xfrm>
          <a:off x="12325427" y="578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70955</xdr:rowOff>
    </xdr:from>
    <xdr:ext cx="469744" cy="259045"/>
    <xdr:sp macro="" textlink="">
      <xdr:nvSpPr>
        <xdr:cNvPr id="161" name="n_4mainValue債務償還比率"/>
        <xdr:cNvSpPr txBox="1"/>
      </xdr:nvSpPr>
      <xdr:spPr>
        <a:xfrm>
          <a:off x="11563427" y="6328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岩手県奥州市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109,747
108,954
993.30
62,706,746
62,209,521
164,349
34,874,894
51,646,542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15.5
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36</xdr:row>
      <xdr:rowOff>76200</xdr:rowOff>
    </xdr:from>
    <xdr:to>
      <xdr:col>24</xdr:col>
      <xdr:colOff>62865</xdr:colOff>
      <xdr:row>41</xdr:row>
      <xdr:rowOff>165354</xdr:rowOff>
    </xdr:to>
    <xdr:cxnSp macro="">
      <xdr:nvCxnSpPr>
        <xdr:cNvPr id="55" name="直線コネクタ 54"/>
        <xdr:cNvCxnSpPr/>
      </xdr:nvCxnSpPr>
      <xdr:spPr>
        <a:xfrm flipV="1">
          <a:off x="4634865" y="6248400"/>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169181</xdr:rowOff>
    </xdr:from>
    <xdr:ext cx="405111" cy="259045"/>
    <xdr:sp macro="" textlink="">
      <xdr:nvSpPr>
        <xdr:cNvPr id="56" name="【道路】&#10;有形固定資産減価償却率最小値テキスト"/>
        <xdr:cNvSpPr txBox="1"/>
      </xdr:nvSpPr>
      <xdr:spPr>
        <a:xfrm>
          <a:off x="4673600" y="719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165354</xdr:rowOff>
    </xdr:from>
    <xdr:to>
      <xdr:col>24</xdr:col>
      <xdr:colOff>152400</xdr:colOff>
      <xdr:row>41</xdr:row>
      <xdr:rowOff>165354</xdr:rowOff>
    </xdr:to>
    <xdr:cxnSp macro="">
      <xdr:nvCxnSpPr>
        <xdr:cNvPr id="57" name="直線コネクタ 56"/>
        <xdr:cNvCxnSpPr/>
      </xdr:nvCxnSpPr>
      <xdr:spPr>
        <a:xfrm>
          <a:off x="4546600" y="719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22877</xdr:rowOff>
    </xdr:from>
    <xdr:ext cx="405111" cy="259045"/>
    <xdr:sp macro="" textlink="">
      <xdr:nvSpPr>
        <xdr:cNvPr id="58" name="【道路】&#10;有形固定資産減価償却率最大値テキスト"/>
        <xdr:cNvSpPr txBox="1"/>
      </xdr:nvSpPr>
      <xdr:spPr>
        <a:xfrm>
          <a:off x="4673600" y="6023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36</xdr:row>
      <xdr:rowOff>76200</xdr:rowOff>
    </xdr:from>
    <xdr:to>
      <xdr:col>24</xdr:col>
      <xdr:colOff>152400</xdr:colOff>
      <xdr:row>36</xdr:row>
      <xdr:rowOff>76200</xdr:rowOff>
    </xdr:to>
    <xdr:cxnSp macro="">
      <xdr:nvCxnSpPr>
        <xdr:cNvPr id="59" name="直線コネクタ 58"/>
        <xdr:cNvCxnSpPr/>
      </xdr:nvCxnSpPr>
      <xdr:spPr>
        <a:xfrm>
          <a:off x="4546600" y="624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63263</xdr:rowOff>
    </xdr:from>
    <xdr:ext cx="405111" cy="259045"/>
    <xdr:sp macro="" textlink="">
      <xdr:nvSpPr>
        <xdr:cNvPr id="60" name="【道路】&#10;有形固定資産減価償却率平均値テキスト"/>
        <xdr:cNvSpPr txBox="1"/>
      </xdr:nvSpPr>
      <xdr:spPr>
        <a:xfrm>
          <a:off x="4673600" y="65783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84836</xdr:rowOff>
    </xdr:from>
    <xdr:to>
      <xdr:col>24</xdr:col>
      <xdr:colOff>114300</xdr:colOff>
      <xdr:row>39</xdr:row>
      <xdr:rowOff>14986</xdr:rowOff>
    </xdr:to>
    <xdr:sp macro="" textlink="">
      <xdr:nvSpPr>
        <xdr:cNvPr id="61" name="フローチャート: 判断 60"/>
        <xdr:cNvSpPr/>
      </xdr:nvSpPr>
      <xdr:spPr>
        <a:xfrm>
          <a:off x="45847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7112</xdr:rowOff>
    </xdr:from>
    <xdr:to>
      <xdr:col>20</xdr:col>
      <xdr:colOff>38100</xdr:colOff>
      <xdr:row>38</xdr:row>
      <xdr:rowOff>108712</xdr:rowOff>
    </xdr:to>
    <xdr:sp macro="" textlink="">
      <xdr:nvSpPr>
        <xdr:cNvPr id="62" name="フローチャート: 判断 61"/>
        <xdr:cNvSpPr/>
      </xdr:nvSpPr>
      <xdr:spPr>
        <a:xfrm>
          <a:off x="3746500" y="65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100838</xdr:rowOff>
    </xdr:from>
    <xdr:to>
      <xdr:col>15</xdr:col>
      <xdr:colOff>101600</xdr:colOff>
      <xdr:row>38</xdr:row>
      <xdr:rowOff>30988</xdr:rowOff>
    </xdr:to>
    <xdr:sp macro="" textlink="">
      <xdr:nvSpPr>
        <xdr:cNvPr id="63" name="フローチャート: 判断 62"/>
        <xdr:cNvSpPr/>
      </xdr:nvSpPr>
      <xdr:spPr>
        <a:xfrm>
          <a:off x="2857500" y="644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162560</xdr:rowOff>
    </xdr:from>
    <xdr:to>
      <xdr:col>10</xdr:col>
      <xdr:colOff>165100</xdr:colOff>
      <xdr:row>37</xdr:row>
      <xdr:rowOff>92710</xdr:rowOff>
    </xdr:to>
    <xdr:sp macro="" textlink="">
      <xdr:nvSpPr>
        <xdr:cNvPr id="64" name="フローチャート: 判断 63"/>
        <xdr:cNvSpPr/>
      </xdr:nvSpPr>
      <xdr:spPr>
        <a:xfrm>
          <a:off x="1968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71120</xdr:rowOff>
    </xdr:from>
    <xdr:to>
      <xdr:col>6</xdr:col>
      <xdr:colOff>38100</xdr:colOff>
      <xdr:row>37</xdr:row>
      <xdr:rowOff>1270</xdr:rowOff>
    </xdr:to>
    <xdr:sp macro="" textlink="">
      <xdr:nvSpPr>
        <xdr:cNvPr id="65" name="フローチャート: 判断 64"/>
        <xdr:cNvSpPr/>
      </xdr:nvSpPr>
      <xdr:spPr>
        <a:xfrm>
          <a:off x="1079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25400</xdr:rowOff>
    </xdr:from>
    <xdr:to>
      <xdr:col>24</xdr:col>
      <xdr:colOff>114300</xdr:colOff>
      <xdr:row>36</xdr:row>
      <xdr:rowOff>127000</xdr:rowOff>
    </xdr:to>
    <xdr:sp macro="" textlink="">
      <xdr:nvSpPr>
        <xdr:cNvPr id="71" name="楕円 70"/>
        <xdr:cNvSpPr/>
      </xdr:nvSpPr>
      <xdr:spPr>
        <a:xfrm>
          <a:off x="45847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149877</xdr:rowOff>
    </xdr:from>
    <xdr:ext cx="405111" cy="259045"/>
    <xdr:sp macro="" textlink="">
      <xdr:nvSpPr>
        <xdr:cNvPr id="72" name="【道路】&#10;有形固定資産減価償却率該当値テキスト"/>
        <xdr:cNvSpPr txBox="1"/>
      </xdr:nvSpPr>
      <xdr:spPr>
        <a:xfrm>
          <a:off x="4673600" y="6150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109982</xdr:rowOff>
    </xdr:from>
    <xdr:to>
      <xdr:col>20</xdr:col>
      <xdr:colOff>38100</xdr:colOff>
      <xdr:row>36</xdr:row>
      <xdr:rowOff>40132</xdr:rowOff>
    </xdr:to>
    <xdr:sp macro="" textlink="">
      <xdr:nvSpPr>
        <xdr:cNvPr id="73" name="楕円 72"/>
        <xdr:cNvSpPr/>
      </xdr:nvSpPr>
      <xdr:spPr>
        <a:xfrm>
          <a:off x="3746500" y="611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160782</xdr:rowOff>
    </xdr:from>
    <xdr:to>
      <xdr:col>24</xdr:col>
      <xdr:colOff>63500</xdr:colOff>
      <xdr:row>36</xdr:row>
      <xdr:rowOff>76200</xdr:rowOff>
    </xdr:to>
    <xdr:cxnSp macro="">
      <xdr:nvCxnSpPr>
        <xdr:cNvPr id="74" name="直線コネクタ 73"/>
        <xdr:cNvCxnSpPr/>
      </xdr:nvCxnSpPr>
      <xdr:spPr>
        <a:xfrm>
          <a:off x="3797300" y="616153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27686</xdr:rowOff>
    </xdr:from>
    <xdr:to>
      <xdr:col>15</xdr:col>
      <xdr:colOff>101600</xdr:colOff>
      <xdr:row>35</xdr:row>
      <xdr:rowOff>129286</xdr:rowOff>
    </xdr:to>
    <xdr:sp macro="" textlink="">
      <xdr:nvSpPr>
        <xdr:cNvPr id="75" name="楕円 74"/>
        <xdr:cNvSpPr/>
      </xdr:nvSpPr>
      <xdr:spPr>
        <a:xfrm>
          <a:off x="2857500" y="602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78486</xdr:rowOff>
    </xdr:from>
    <xdr:to>
      <xdr:col>19</xdr:col>
      <xdr:colOff>177800</xdr:colOff>
      <xdr:row>35</xdr:row>
      <xdr:rowOff>160782</xdr:rowOff>
    </xdr:to>
    <xdr:cxnSp macro="">
      <xdr:nvCxnSpPr>
        <xdr:cNvPr id="76" name="直線コネクタ 75"/>
        <xdr:cNvCxnSpPr/>
      </xdr:nvCxnSpPr>
      <xdr:spPr>
        <a:xfrm>
          <a:off x="2908300" y="607923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112268</xdr:rowOff>
    </xdr:from>
    <xdr:to>
      <xdr:col>10</xdr:col>
      <xdr:colOff>165100</xdr:colOff>
      <xdr:row>35</xdr:row>
      <xdr:rowOff>42418</xdr:rowOff>
    </xdr:to>
    <xdr:sp macro="" textlink="">
      <xdr:nvSpPr>
        <xdr:cNvPr id="77" name="楕円 76"/>
        <xdr:cNvSpPr/>
      </xdr:nvSpPr>
      <xdr:spPr>
        <a:xfrm>
          <a:off x="1968500" y="594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163068</xdr:rowOff>
    </xdr:from>
    <xdr:to>
      <xdr:col>15</xdr:col>
      <xdr:colOff>50800</xdr:colOff>
      <xdr:row>35</xdr:row>
      <xdr:rowOff>78486</xdr:rowOff>
    </xdr:to>
    <xdr:cxnSp macro="">
      <xdr:nvCxnSpPr>
        <xdr:cNvPr id="78" name="直線コネクタ 77"/>
        <xdr:cNvCxnSpPr/>
      </xdr:nvCxnSpPr>
      <xdr:spPr>
        <a:xfrm>
          <a:off x="2019300" y="599236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116840</xdr:rowOff>
    </xdr:from>
    <xdr:to>
      <xdr:col>6</xdr:col>
      <xdr:colOff>38100</xdr:colOff>
      <xdr:row>35</xdr:row>
      <xdr:rowOff>46990</xdr:rowOff>
    </xdr:to>
    <xdr:sp macro="" textlink="">
      <xdr:nvSpPr>
        <xdr:cNvPr id="79" name="楕円 78"/>
        <xdr:cNvSpPr/>
      </xdr:nvSpPr>
      <xdr:spPr>
        <a:xfrm>
          <a:off x="1079500" y="594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163068</xdr:rowOff>
    </xdr:from>
    <xdr:to>
      <xdr:col>10</xdr:col>
      <xdr:colOff>114300</xdr:colOff>
      <xdr:row>34</xdr:row>
      <xdr:rowOff>167640</xdr:rowOff>
    </xdr:to>
    <xdr:cxnSp macro="">
      <xdr:nvCxnSpPr>
        <xdr:cNvPr id="80" name="直線コネクタ 79"/>
        <xdr:cNvCxnSpPr/>
      </xdr:nvCxnSpPr>
      <xdr:spPr>
        <a:xfrm flipV="1">
          <a:off x="1130300" y="59923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99839</xdr:rowOff>
    </xdr:from>
    <xdr:ext cx="405111" cy="259045"/>
    <xdr:sp macro="" textlink="">
      <xdr:nvSpPr>
        <xdr:cNvPr id="81" name="n_1aveValue【道路】&#10;有形固定資産減価償却率"/>
        <xdr:cNvSpPr txBox="1"/>
      </xdr:nvSpPr>
      <xdr:spPr>
        <a:xfrm>
          <a:off x="3582044" y="661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22115</xdr:rowOff>
    </xdr:from>
    <xdr:ext cx="405111" cy="259045"/>
    <xdr:sp macro="" textlink="">
      <xdr:nvSpPr>
        <xdr:cNvPr id="82" name="n_2aveValue【道路】&#10;有形固定資産減価償却率"/>
        <xdr:cNvSpPr txBox="1"/>
      </xdr:nvSpPr>
      <xdr:spPr>
        <a:xfrm>
          <a:off x="2705744" y="6537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83837</xdr:rowOff>
    </xdr:from>
    <xdr:ext cx="405111" cy="259045"/>
    <xdr:sp macro="" textlink="">
      <xdr:nvSpPr>
        <xdr:cNvPr id="83" name="n_3aveValue【道路】&#10;有形固定資産減価償却率"/>
        <xdr:cNvSpPr txBox="1"/>
      </xdr:nvSpPr>
      <xdr:spPr>
        <a:xfrm>
          <a:off x="1816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163847</xdr:rowOff>
    </xdr:from>
    <xdr:ext cx="405111" cy="259045"/>
    <xdr:sp macro="" textlink="">
      <xdr:nvSpPr>
        <xdr:cNvPr id="84" name="n_4aveValue【道路】&#10;有形固定資産減価償却率"/>
        <xdr:cNvSpPr txBox="1"/>
      </xdr:nvSpPr>
      <xdr:spPr>
        <a:xfrm>
          <a:off x="927744"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56659</xdr:rowOff>
    </xdr:from>
    <xdr:ext cx="405111" cy="259045"/>
    <xdr:sp macro="" textlink="">
      <xdr:nvSpPr>
        <xdr:cNvPr id="85" name="n_1mainValue【道路】&#10;有形固定資産減価償却率"/>
        <xdr:cNvSpPr txBox="1"/>
      </xdr:nvSpPr>
      <xdr:spPr>
        <a:xfrm>
          <a:off x="3582044" y="588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145813</xdr:rowOff>
    </xdr:from>
    <xdr:ext cx="405111" cy="259045"/>
    <xdr:sp macro="" textlink="">
      <xdr:nvSpPr>
        <xdr:cNvPr id="86" name="n_2mainValue【道路】&#10;有形固定資産減価償却率"/>
        <xdr:cNvSpPr txBox="1"/>
      </xdr:nvSpPr>
      <xdr:spPr>
        <a:xfrm>
          <a:off x="2705744" y="580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58945</xdr:rowOff>
    </xdr:from>
    <xdr:ext cx="405111" cy="259045"/>
    <xdr:sp macro="" textlink="">
      <xdr:nvSpPr>
        <xdr:cNvPr id="87" name="n_3mainValue【道路】&#10;有形固定資産減価償却率"/>
        <xdr:cNvSpPr txBox="1"/>
      </xdr:nvSpPr>
      <xdr:spPr>
        <a:xfrm>
          <a:off x="1816744" y="571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63517</xdr:rowOff>
    </xdr:from>
    <xdr:ext cx="405111" cy="259045"/>
    <xdr:sp macro="" textlink="">
      <xdr:nvSpPr>
        <xdr:cNvPr id="88" name="n_4mainValue【道路】&#10;有形固定資産減価償却率"/>
        <xdr:cNvSpPr txBox="1"/>
      </xdr:nvSpPr>
      <xdr:spPr>
        <a:xfrm>
          <a:off x="927744" y="572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9" name="テキスト ボックス 98"/>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133350</xdr:rowOff>
    </xdr:from>
    <xdr:to>
      <xdr:col>59</xdr:col>
      <xdr:colOff>50800</xdr:colOff>
      <xdr:row>41</xdr:row>
      <xdr:rowOff>133350</xdr:rowOff>
    </xdr:to>
    <xdr:cxnSp macro="">
      <xdr:nvCxnSpPr>
        <xdr:cNvPr id="100" name="直線コネクタ 9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162577</xdr:rowOff>
    </xdr:from>
    <xdr:ext cx="531299" cy="259045"/>
    <xdr:sp macro="" textlink="">
      <xdr:nvSpPr>
        <xdr:cNvPr id="101" name="テキスト ボックス 100"/>
        <xdr:cNvSpPr txBox="1"/>
      </xdr:nvSpPr>
      <xdr:spPr>
        <a:xfrm>
          <a:off x="6072701" y="702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2" name="直線コネクタ 10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3" name="テキスト ボックス 102"/>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4" name="直線コネクタ 10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5" name="テキスト ボックス 104"/>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6" name="直線コネクタ 10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7" name="テキスト ボックス 106"/>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9" name="テキスト ボックス 10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145923</xdr:rowOff>
    </xdr:from>
    <xdr:to>
      <xdr:col>54</xdr:col>
      <xdr:colOff>189865</xdr:colOff>
      <xdr:row>41</xdr:row>
      <xdr:rowOff>86030</xdr:rowOff>
    </xdr:to>
    <xdr:cxnSp macro="">
      <xdr:nvCxnSpPr>
        <xdr:cNvPr id="111" name="直線コネクタ 110"/>
        <xdr:cNvCxnSpPr/>
      </xdr:nvCxnSpPr>
      <xdr:spPr>
        <a:xfrm flipV="1">
          <a:off x="10476865" y="5803773"/>
          <a:ext cx="0" cy="131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89857</xdr:rowOff>
    </xdr:from>
    <xdr:ext cx="534377" cy="259045"/>
    <xdr:sp macro="" textlink="">
      <xdr:nvSpPr>
        <xdr:cNvPr id="112" name="【道路】&#10;一人当たり延長最小値テキスト"/>
        <xdr:cNvSpPr txBox="1"/>
      </xdr:nvSpPr>
      <xdr:spPr>
        <a:xfrm>
          <a:off x="10515600" y="711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86030</xdr:rowOff>
    </xdr:from>
    <xdr:to>
      <xdr:col>55</xdr:col>
      <xdr:colOff>88900</xdr:colOff>
      <xdr:row>41</xdr:row>
      <xdr:rowOff>86030</xdr:rowOff>
    </xdr:to>
    <xdr:cxnSp macro="">
      <xdr:nvCxnSpPr>
        <xdr:cNvPr id="113" name="直線コネクタ 112"/>
        <xdr:cNvCxnSpPr/>
      </xdr:nvCxnSpPr>
      <xdr:spPr>
        <a:xfrm>
          <a:off x="10388600" y="71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92600</xdr:rowOff>
    </xdr:from>
    <xdr:ext cx="534377" cy="259045"/>
    <xdr:sp macro="" textlink="">
      <xdr:nvSpPr>
        <xdr:cNvPr id="114" name="【道路】&#10;一人当たり延長最大値テキスト"/>
        <xdr:cNvSpPr txBox="1"/>
      </xdr:nvSpPr>
      <xdr:spPr>
        <a:xfrm>
          <a:off x="10515600" y="557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145923</xdr:rowOff>
    </xdr:from>
    <xdr:to>
      <xdr:col>55</xdr:col>
      <xdr:colOff>88900</xdr:colOff>
      <xdr:row>33</xdr:row>
      <xdr:rowOff>145923</xdr:rowOff>
    </xdr:to>
    <xdr:cxnSp macro="">
      <xdr:nvCxnSpPr>
        <xdr:cNvPr id="115" name="直線コネクタ 114"/>
        <xdr:cNvCxnSpPr/>
      </xdr:nvCxnSpPr>
      <xdr:spPr>
        <a:xfrm>
          <a:off x="10388600" y="5803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100799</xdr:rowOff>
    </xdr:from>
    <xdr:ext cx="534377" cy="259045"/>
    <xdr:sp macro="" textlink="">
      <xdr:nvSpPr>
        <xdr:cNvPr id="116" name="【道路】&#10;一人当たり延長平均値テキスト"/>
        <xdr:cNvSpPr txBox="1"/>
      </xdr:nvSpPr>
      <xdr:spPr>
        <a:xfrm>
          <a:off x="10515600" y="6615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122372</xdr:rowOff>
    </xdr:from>
    <xdr:to>
      <xdr:col>55</xdr:col>
      <xdr:colOff>50800</xdr:colOff>
      <xdr:row>39</xdr:row>
      <xdr:rowOff>52522</xdr:rowOff>
    </xdr:to>
    <xdr:sp macro="" textlink="">
      <xdr:nvSpPr>
        <xdr:cNvPr id="117" name="フローチャート: 判断 116"/>
        <xdr:cNvSpPr/>
      </xdr:nvSpPr>
      <xdr:spPr>
        <a:xfrm>
          <a:off x="10426700" y="663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135996</xdr:rowOff>
    </xdr:from>
    <xdr:to>
      <xdr:col>50</xdr:col>
      <xdr:colOff>165100</xdr:colOff>
      <xdr:row>39</xdr:row>
      <xdr:rowOff>66146</xdr:rowOff>
    </xdr:to>
    <xdr:sp macro="" textlink="">
      <xdr:nvSpPr>
        <xdr:cNvPr id="118" name="フローチャート: 判断 117"/>
        <xdr:cNvSpPr/>
      </xdr:nvSpPr>
      <xdr:spPr>
        <a:xfrm>
          <a:off x="9588500" y="6651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147701</xdr:rowOff>
    </xdr:from>
    <xdr:to>
      <xdr:col>46</xdr:col>
      <xdr:colOff>38100</xdr:colOff>
      <xdr:row>39</xdr:row>
      <xdr:rowOff>77851</xdr:rowOff>
    </xdr:to>
    <xdr:sp macro="" textlink="">
      <xdr:nvSpPr>
        <xdr:cNvPr id="119" name="フローチャート: 判断 118"/>
        <xdr:cNvSpPr/>
      </xdr:nvSpPr>
      <xdr:spPr>
        <a:xfrm>
          <a:off x="8699500" y="666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5146</xdr:rowOff>
    </xdr:from>
    <xdr:to>
      <xdr:col>41</xdr:col>
      <xdr:colOff>101600</xdr:colOff>
      <xdr:row>41</xdr:row>
      <xdr:rowOff>106746</xdr:rowOff>
    </xdr:to>
    <xdr:sp macro="" textlink="">
      <xdr:nvSpPr>
        <xdr:cNvPr id="120" name="フローチャート: 判断 119"/>
        <xdr:cNvSpPr/>
      </xdr:nvSpPr>
      <xdr:spPr>
        <a:xfrm>
          <a:off x="7810500" y="70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122281</xdr:rowOff>
    </xdr:from>
    <xdr:to>
      <xdr:col>36</xdr:col>
      <xdr:colOff>165100</xdr:colOff>
      <xdr:row>41</xdr:row>
      <xdr:rowOff>52431</xdr:rowOff>
    </xdr:to>
    <xdr:sp macro="" textlink="">
      <xdr:nvSpPr>
        <xdr:cNvPr id="121" name="フローチャート: 判断 120"/>
        <xdr:cNvSpPr/>
      </xdr:nvSpPr>
      <xdr:spPr>
        <a:xfrm>
          <a:off x="6921500" y="698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95123</xdr:rowOff>
    </xdr:from>
    <xdr:to>
      <xdr:col>55</xdr:col>
      <xdr:colOff>50800</xdr:colOff>
      <xdr:row>34</xdr:row>
      <xdr:rowOff>25273</xdr:rowOff>
    </xdr:to>
    <xdr:sp macro="" textlink="">
      <xdr:nvSpPr>
        <xdr:cNvPr id="127" name="楕円 126"/>
        <xdr:cNvSpPr/>
      </xdr:nvSpPr>
      <xdr:spPr>
        <a:xfrm>
          <a:off x="10426700" y="575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48150</xdr:rowOff>
    </xdr:from>
    <xdr:ext cx="534377" cy="259045"/>
    <xdr:sp macro="" textlink="">
      <xdr:nvSpPr>
        <xdr:cNvPr id="128" name="【道路】&#10;一人当たり延長該当値テキスト"/>
        <xdr:cNvSpPr txBox="1"/>
      </xdr:nvSpPr>
      <xdr:spPr>
        <a:xfrm>
          <a:off x="10515600" y="570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127538</xdr:rowOff>
    </xdr:from>
    <xdr:to>
      <xdr:col>50</xdr:col>
      <xdr:colOff>165100</xdr:colOff>
      <xdr:row>34</xdr:row>
      <xdr:rowOff>57688</xdr:rowOff>
    </xdr:to>
    <xdr:sp macro="" textlink="">
      <xdr:nvSpPr>
        <xdr:cNvPr id="129" name="楕円 128"/>
        <xdr:cNvSpPr/>
      </xdr:nvSpPr>
      <xdr:spPr>
        <a:xfrm>
          <a:off x="9588500" y="578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145923</xdr:rowOff>
    </xdr:from>
    <xdr:to>
      <xdr:col>55</xdr:col>
      <xdr:colOff>0</xdr:colOff>
      <xdr:row>34</xdr:row>
      <xdr:rowOff>6888</xdr:rowOff>
    </xdr:to>
    <xdr:cxnSp macro="">
      <xdr:nvCxnSpPr>
        <xdr:cNvPr id="130" name="直線コネクタ 129"/>
        <xdr:cNvCxnSpPr/>
      </xdr:nvCxnSpPr>
      <xdr:spPr>
        <a:xfrm flipV="1">
          <a:off x="9639300" y="5803773"/>
          <a:ext cx="838200" cy="3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153599</xdr:rowOff>
    </xdr:from>
    <xdr:to>
      <xdr:col>46</xdr:col>
      <xdr:colOff>38100</xdr:colOff>
      <xdr:row>34</xdr:row>
      <xdr:rowOff>83749</xdr:rowOff>
    </xdr:to>
    <xdr:sp macro="" textlink="">
      <xdr:nvSpPr>
        <xdr:cNvPr id="131" name="楕円 130"/>
        <xdr:cNvSpPr/>
      </xdr:nvSpPr>
      <xdr:spPr>
        <a:xfrm>
          <a:off x="8699500" y="581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6888</xdr:rowOff>
    </xdr:from>
    <xdr:to>
      <xdr:col>50</xdr:col>
      <xdr:colOff>114300</xdr:colOff>
      <xdr:row>34</xdr:row>
      <xdr:rowOff>32949</xdr:rowOff>
    </xdr:to>
    <xdr:cxnSp macro="">
      <xdr:nvCxnSpPr>
        <xdr:cNvPr id="132" name="直線コネクタ 131"/>
        <xdr:cNvCxnSpPr/>
      </xdr:nvCxnSpPr>
      <xdr:spPr>
        <a:xfrm flipV="1">
          <a:off x="8750300" y="5836188"/>
          <a:ext cx="8890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8438</xdr:rowOff>
    </xdr:from>
    <xdr:to>
      <xdr:col>41</xdr:col>
      <xdr:colOff>101600</xdr:colOff>
      <xdr:row>34</xdr:row>
      <xdr:rowOff>110038</xdr:rowOff>
    </xdr:to>
    <xdr:sp macro="" textlink="">
      <xdr:nvSpPr>
        <xdr:cNvPr id="133" name="楕円 132"/>
        <xdr:cNvSpPr/>
      </xdr:nvSpPr>
      <xdr:spPr>
        <a:xfrm>
          <a:off x="7810500" y="583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32949</xdr:rowOff>
    </xdr:from>
    <xdr:to>
      <xdr:col>45</xdr:col>
      <xdr:colOff>177800</xdr:colOff>
      <xdr:row>34</xdr:row>
      <xdr:rowOff>59238</xdr:rowOff>
    </xdr:to>
    <xdr:cxnSp macro="">
      <xdr:nvCxnSpPr>
        <xdr:cNvPr id="134" name="直線コネクタ 133"/>
        <xdr:cNvCxnSpPr/>
      </xdr:nvCxnSpPr>
      <xdr:spPr>
        <a:xfrm flipV="1">
          <a:off x="7861300" y="5862249"/>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34270</xdr:rowOff>
    </xdr:from>
    <xdr:to>
      <xdr:col>36</xdr:col>
      <xdr:colOff>165100</xdr:colOff>
      <xdr:row>34</xdr:row>
      <xdr:rowOff>135870</xdr:rowOff>
    </xdr:to>
    <xdr:sp macro="" textlink="">
      <xdr:nvSpPr>
        <xdr:cNvPr id="135" name="楕円 134"/>
        <xdr:cNvSpPr/>
      </xdr:nvSpPr>
      <xdr:spPr>
        <a:xfrm>
          <a:off x="6921500" y="586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59238</xdr:rowOff>
    </xdr:from>
    <xdr:to>
      <xdr:col>41</xdr:col>
      <xdr:colOff>50800</xdr:colOff>
      <xdr:row>34</xdr:row>
      <xdr:rowOff>85070</xdr:rowOff>
    </xdr:to>
    <xdr:cxnSp macro="">
      <xdr:nvCxnSpPr>
        <xdr:cNvPr id="136" name="直線コネクタ 135"/>
        <xdr:cNvCxnSpPr/>
      </xdr:nvCxnSpPr>
      <xdr:spPr>
        <a:xfrm flipV="1">
          <a:off x="6972300" y="5888538"/>
          <a:ext cx="889000" cy="2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57273</xdr:rowOff>
    </xdr:from>
    <xdr:ext cx="534377" cy="259045"/>
    <xdr:sp macro="" textlink="">
      <xdr:nvSpPr>
        <xdr:cNvPr id="137" name="n_1aveValue【道路】&#10;一人当たり延長"/>
        <xdr:cNvSpPr txBox="1"/>
      </xdr:nvSpPr>
      <xdr:spPr>
        <a:xfrm>
          <a:off x="9359411" y="674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68978</xdr:rowOff>
    </xdr:from>
    <xdr:ext cx="534377" cy="259045"/>
    <xdr:sp macro="" textlink="">
      <xdr:nvSpPr>
        <xdr:cNvPr id="138" name="n_2aveValue【道路】&#10;一人当たり延長"/>
        <xdr:cNvSpPr txBox="1"/>
      </xdr:nvSpPr>
      <xdr:spPr>
        <a:xfrm>
          <a:off x="8483111" y="675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97873</xdr:rowOff>
    </xdr:from>
    <xdr:ext cx="534377" cy="259045"/>
    <xdr:sp macro="" textlink="">
      <xdr:nvSpPr>
        <xdr:cNvPr id="139" name="n_3aveValue【道路】&#10;一人当たり延長"/>
        <xdr:cNvSpPr txBox="1"/>
      </xdr:nvSpPr>
      <xdr:spPr>
        <a:xfrm>
          <a:off x="7594111" y="712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43558</xdr:rowOff>
    </xdr:from>
    <xdr:ext cx="534377" cy="259045"/>
    <xdr:sp macro="" textlink="">
      <xdr:nvSpPr>
        <xdr:cNvPr id="140" name="n_4aveValue【道路】&#10;一人当たり延長"/>
        <xdr:cNvSpPr txBox="1"/>
      </xdr:nvSpPr>
      <xdr:spPr>
        <a:xfrm>
          <a:off x="6705111" y="707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74215</xdr:rowOff>
    </xdr:from>
    <xdr:ext cx="534377" cy="259045"/>
    <xdr:sp macro="" textlink="">
      <xdr:nvSpPr>
        <xdr:cNvPr id="141" name="n_1mainValue【道路】&#10;一人当たり延長"/>
        <xdr:cNvSpPr txBox="1"/>
      </xdr:nvSpPr>
      <xdr:spPr>
        <a:xfrm>
          <a:off x="9359411" y="556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32</xdr:row>
      <xdr:rowOff>100276</xdr:rowOff>
    </xdr:from>
    <xdr:ext cx="534377" cy="259045"/>
    <xdr:sp macro="" textlink="">
      <xdr:nvSpPr>
        <xdr:cNvPr id="142" name="n_2mainValue【道路】&#10;一人当たり延長"/>
        <xdr:cNvSpPr txBox="1"/>
      </xdr:nvSpPr>
      <xdr:spPr>
        <a:xfrm>
          <a:off x="8483111" y="558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32</xdr:row>
      <xdr:rowOff>126565</xdr:rowOff>
    </xdr:from>
    <xdr:ext cx="534377" cy="259045"/>
    <xdr:sp macro="" textlink="">
      <xdr:nvSpPr>
        <xdr:cNvPr id="143" name="n_3mainValue【道路】&#10;一人当たり延長"/>
        <xdr:cNvSpPr txBox="1"/>
      </xdr:nvSpPr>
      <xdr:spPr>
        <a:xfrm>
          <a:off x="7594111" y="56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32</xdr:row>
      <xdr:rowOff>152397</xdr:rowOff>
    </xdr:from>
    <xdr:ext cx="534377" cy="259045"/>
    <xdr:sp macro="" textlink="">
      <xdr:nvSpPr>
        <xdr:cNvPr id="144" name="n_4mainValue【道路】&#10;一人当たり延長"/>
        <xdr:cNvSpPr txBox="1"/>
      </xdr:nvSpPr>
      <xdr:spPr>
        <a:xfrm>
          <a:off x="6705111" y="563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6" name="直線コネクタ 15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7" name="テキスト ボックス 156"/>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8" name="直線コネクタ 15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9" name="テキスト ボックス 15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0" name="直線コネクタ 15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1" name="テキスト ボックス 16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2" name="直線コネクタ 16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3" name="テキスト ボックス 16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4" name="直線コネクタ 16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5" name="テキスト ボックス 16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6" name="直線コネクタ 16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67" name="テキスト ボックス 166"/>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8165</xdr:rowOff>
    </xdr:from>
    <xdr:to>
      <xdr:col>24</xdr:col>
      <xdr:colOff>62865</xdr:colOff>
      <xdr:row>63</xdr:row>
      <xdr:rowOff>80010</xdr:rowOff>
    </xdr:to>
    <xdr:cxnSp macro="">
      <xdr:nvCxnSpPr>
        <xdr:cNvPr id="171" name="直線コネクタ 170"/>
        <xdr:cNvCxnSpPr/>
      </xdr:nvCxnSpPr>
      <xdr:spPr>
        <a:xfrm flipV="1">
          <a:off x="4634865" y="9780815"/>
          <a:ext cx="0" cy="110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83837</xdr:rowOff>
    </xdr:from>
    <xdr:ext cx="405111" cy="259045"/>
    <xdr:sp macro="" textlink="">
      <xdr:nvSpPr>
        <xdr:cNvPr id="172" name="【橋りょう・トンネル】&#10;有形固定資産減価償却率最小値テキスト"/>
        <xdr:cNvSpPr txBox="1"/>
      </xdr:nvSpPr>
      <xdr:spPr>
        <a:xfrm>
          <a:off x="46736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80010</xdr:rowOff>
    </xdr:from>
    <xdr:to>
      <xdr:col>24</xdr:col>
      <xdr:colOff>152400</xdr:colOff>
      <xdr:row>63</xdr:row>
      <xdr:rowOff>80010</xdr:rowOff>
    </xdr:to>
    <xdr:cxnSp macro="">
      <xdr:nvCxnSpPr>
        <xdr:cNvPr id="173" name="直線コネクタ 172"/>
        <xdr:cNvCxnSpPr/>
      </xdr:nvCxnSpPr>
      <xdr:spPr>
        <a:xfrm>
          <a:off x="4546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126292</xdr:rowOff>
    </xdr:from>
    <xdr:ext cx="405111" cy="259045"/>
    <xdr:sp macro="" textlink="">
      <xdr:nvSpPr>
        <xdr:cNvPr id="174" name="【橋りょう・トンネル】&#10;有形固定資産減価償却率最大値テキスト"/>
        <xdr:cNvSpPr txBox="1"/>
      </xdr:nvSpPr>
      <xdr:spPr>
        <a:xfrm>
          <a:off x="4673600" y="955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8165</xdr:rowOff>
    </xdr:from>
    <xdr:to>
      <xdr:col>24</xdr:col>
      <xdr:colOff>152400</xdr:colOff>
      <xdr:row>57</xdr:row>
      <xdr:rowOff>8165</xdr:rowOff>
    </xdr:to>
    <xdr:cxnSp macro="">
      <xdr:nvCxnSpPr>
        <xdr:cNvPr id="175" name="直線コネクタ 174"/>
        <xdr:cNvCxnSpPr/>
      </xdr:nvCxnSpPr>
      <xdr:spPr>
        <a:xfrm>
          <a:off x="4546600" y="978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118671</xdr:rowOff>
    </xdr:from>
    <xdr:ext cx="405111" cy="259045"/>
    <xdr:sp macro="" textlink="">
      <xdr:nvSpPr>
        <xdr:cNvPr id="176" name="【橋りょう・トンネル】&#10;有形固定資産減価償却率平均値テキスト"/>
        <xdr:cNvSpPr txBox="1"/>
      </xdr:nvSpPr>
      <xdr:spPr>
        <a:xfrm>
          <a:off x="4673600" y="10234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140244</xdr:rowOff>
    </xdr:from>
    <xdr:to>
      <xdr:col>24</xdr:col>
      <xdr:colOff>114300</xdr:colOff>
      <xdr:row>60</xdr:row>
      <xdr:rowOff>70394</xdr:rowOff>
    </xdr:to>
    <xdr:sp macro="" textlink="">
      <xdr:nvSpPr>
        <xdr:cNvPr id="177" name="フローチャート: 判断 176"/>
        <xdr:cNvSpPr/>
      </xdr:nvSpPr>
      <xdr:spPr>
        <a:xfrm>
          <a:off x="45847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117384</xdr:rowOff>
    </xdr:from>
    <xdr:to>
      <xdr:col>20</xdr:col>
      <xdr:colOff>38100</xdr:colOff>
      <xdr:row>60</xdr:row>
      <xdr:rowOff>47534</xdr:rowOff>
    </xdr:to>
    <xdr:sp macro="" textlink="">
      <xdr:nvSpPr>
        <xdr:cNvPr id="178" name="フローチャート: 判断 177"/>
        <xdr:cNvSpPr/>
      </xdr:nvSpPr>
      <xdr:spPr>
        <a:xfrm>
          <a:off x="3746500" y="1023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87993</xdr:rowOff>
    </xdr:from>
    <xdr:to>
      <xdr:col>15</xdr:col>
      <xdr:colOff>101600</xdr:colOff>
      <xdr:row>60</xdr:row>
      <xdr:rowOff>18143</xdr:rowOff>
    </xdr:to>
    <xdr:sp macro="" textlink="">
      <xdr:nvSpPr>
        <xdr:cNvPr id="179" name="フローチャート: 判断 178"/>
        <xdr:cNvSpPr/>
      </xdr:nvSpPr>
      <xdr:spPr>
        <a:xfrm>
          <a:off x="2857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138612</xdr:rowOff>
    </xdr:from>
    <xdr:to>
      <xdr:col>10</xdr:col>
      <xdr:colOff>165100</xdr:colOff>
      <xdr:row>59</xdr:row>
      <xdr:rowOff>68762</xdr:rowOff>
    </xdr:to>
    <xdr:sp macro="" textlink="">
      <xdr:nvSpPr>
        <xdr:cNvPr id="180" name="フローチャート: 判断 179"/>
        <xdr:cNvSpPr/>
      </xdr:nvSpPr>
      <xdr:spPr>
        <a:xfrm>
          <a:off x="1968500" y="1008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138612</xdr:rowOff>
    </xdr:from>
    <xdr:to>
      <xdr:col>6</xdr:col>
      <xdr:colOff>38100</xdr:colOff>
      <xdr:row>59</xdr:row>
      <xdr:rowOff>68762</xdr:rowOff>
    </xdr:to>
    <xdr:sp macro="" textlink="">
      <xdr:nvSpPr>
        <xdr:cNvPr id="181" name="フローチャート: 判断 180"/>
        <xdr:cNvSpPr/>
      </xdr:nvSpPr>
      <xdr:spPr>
        <a:xfrm>
          <a:off x="1079500" y="1008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135346</xdr:rowOff>
    </xdr:from>
    <xdr:to>
      <xdr:col>24</xdr:col>
      <xdr:colOff>114300</xdr:colOff>
      <xdr:row>57</xdr:row>
      <xdr:rowOff>65496</xdr:rowOff>
    </xdr:to>
    <xdr:sp macro="" textlink="">
      <xdr:nvSpPr>
        <xdr:cNvPr id="187" name="楕円 186"/>
        <xdr:cNvSpPr/>
      </xdr:nvSpPr>
      <xdr:spPr>
        <a:xfrm>
          <a:off x="4584700" y="973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81842</xdr:rowOff>
    </xdr:from>
    <xdr:ext cx="405111" cy="259045"/>
    <xdr:sp macro="" textlink="">
      <xdr:nvSpPr>
        <xdr:cNvPr id="188" name="【橋りょう・トンネル】&#10;有形固定資産減価償却率該当値テキスト"/>
        <xdr:cNvSpPr txBox="1"/>
      </xdr:nvSpPr>
      <xdr:spPr>
        <a:xfrm>
          <a:off x="4673600" y="9683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109220</xdr:rowOff>
    </xdr:from>
    <xdr:to>
      <xdr:col>20</xdr:col>
      <xdr:colOff>38100</xdr:colOff>
      <xdr:row>57</xdr:row>
      <xdr:rowOff>39370</xdr:rowOff>
    </xdr:to>
    <xdr:sp macro="" textlink="">
      <xdr:nvSpPr>
        <xdr:cNvPr id="189" name="楕円 188"/>
        <xdr:cNvSpPr/>
      </xdr:nvSpPr>
      <xdr:spPr>
        <a:xfrm>
          <a:off x="37465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160020</xdr:rowOff>
    </xdr:from>
    <xdr:to>
      <xdr:col>24</xdr:col>
      <xdr:colOff>63500</xdr:colOff>
      <xdr:row>57</xdr:row>
      <xdr:rowOff>14696</xdr:rowOff>
    </xdr:to>
    <xdr:cxnSp macro="">
      <xdr:nvCxnSpPr>
        <xdr:cNvPr id="190" name="直線コネクタ 189"/>
        <xdr:cNvCxnSpPr/>
      </xdr:nvCxnSpPr>
      <xdr:spPr>
        <a:xfrm>
          <a:off x="3797300" y="976122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66766</xdr:rowOff>
    </xdr:from>
    <xdr:to>
      <xdr:col>15</xdr:col>
      <xdr:colOff>101600</xdr:colOff>
      <xdr:row>56</xdr:row>
      <xdr:rowOff>168366</xdr:rowOff>
    </xdr:to>
    <xdr:sp macro="" textlink="">
      <xdr:nvSpPr>
        <xdr:cNvPr id="191" name="楕円 190"/>
        <xdr:cNvSpPr/>
      </xdr:nvSpPr>
      <xdr:spPr>
        <a:xfrm>
          <a:off x="2857500" y="966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117566</xdr:rowOff>
    </xdr:from>
    <xdr:to>
      <xdr:col>19</xdr:col>
      <xdr:colOff>177800</xdr:colOff>
      <xdr:row>56</xdr:row>
      <xdr:rowOff>160020</xdr:rowOff>
    </xdr:to>
    <xdr:cxnSp macro="">
      <xdr:nvCxnSpPr>
        <xdr:cNvPr id="192" name="直線コネクタ 191"/>
        <xdr:cNvCxnSpPr/>
      </xdr:nvCxnSpPr>
      <xdr:spPr>
        <a:xfrm>
          <a:off x="2908300" y="971876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24312</xdr:rowOff>
    </xdr:from>
    <xdr:to>
      <xdr:col>10</xdr:col>
      <xdr:colOff>165100</xdr:colOff>
      <xdr:row>56</xdr:row>
      <xdr:rowOff>125912</xdr:rowOff>
    </xdr:to>
    <xdr:sp macro="" textlink="">
      <xdr:nvSpPr>
        <xdr:cNvPr id="193" name="楕円 192"/>
        <xdr:cNvSpPr/>
      </xdr:nvSpPr>
      <xdr:spPr>
        <a:xfrm>
          <a:off x="1968500" y="962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75112</xdr:rowOff>
    </xdr:from>
    <xdr:to>
      <xdr:col>15</xdr:col>
      <xdr:colOff>50800</xdr:colOff>
      <xdr:row>56</xdr:row>
      <xdr:rowOff>117566</xdr:rowOff>
    </xdr:to>
    <xdr:cxnSp macro="">
      <xdr:nvCxnSpPr>
        <xdr:cNvPr id="194" name="直線コネクタ 193"/>
        <xdr:cNvCxnSpPr/>
      </xdr:nvCxnSpPr>
      <xdr:spPr>
        <a:xfrm>
          <a:off x="2019300" y="9676312"/>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56969</xdr:rowOff>
    </xdr:from>
    <xdr:to>
      <xdr:col>6</xdr:col>
      <xdr:colOff>38100</xdr:colOff>
      <xdr:row>56</xdr:row>
      <xdr:rowOff>158569</xdr:rowOff>
    </xdr:to>
    <xdr:sp macro="" textlink="">
      <xdr:nvSpPr>
        <xdr:cNvPr id="195" name="楕円 194"/>
        <xdr:cNvSpPr/>
      </xdr:nvSpPr>
      <xdr:spPr>
        <a:xfrm>
          <a:off x="1079500" y="965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75112</xdr:rowOff>
    </xdr:from>
    <xdr:to>
      <xdr:col>10</xdr:col>
      <xdr:colOff>114300</xdr:colOff>
      <xdr:row>56</xdr:row>
      <xdr:rowOff>107769</xdr:rowOff>
    </xdr:to>
    <xdr:cxnSp macro="">
      <xdr:nvCxnSpPr>
        <xdr:cNvPr id="196" name="直線コネクタ 195"/>
        <xdr:cNvCxnSpPr/>
      </xdr:nvCxnSpPr>
      <xdr:spPr>
        <a:xfrm flipV="1">
          <a:off x="1130300" y="967631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38661</xdr:rowOff>
    </xdr:from>
    <xdr:ext cx="405111" cy="259045"/>
    <xdr:sp macro="" textlink="">
      <xdr:nvSpPr>
        <xdr:cNvPr id="197" name="n_1aveValue【橋りょう・トンネル】&#10;有形固定資産減価償却率"/>
        <xdr:cNvSpPr txBox="1"/>
      </xdr:nvSpPr>
      <xdr:spPr>
        <a:xfrm>
          <a:off x="3582044" y="1032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9270</xdr:rowOff>
    </xdr:from>
    <xdr:ext cx="405111" cy="259045"/>
    <xdr:sp macro="" textlink="">
      <xdr:nvSpPr>
        <xdr:cNvPr id="198" name="n_2aveValue【橋りょう・トンネル】&#10;有形固定資産減価償却率"/>
        <xdr:cNvSpPr txBox="1"/>
      </xdr:nvSpPr>
      <xdr:spPr>
        <a:xfrm>
          <a:off x="27057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59889</xdr:rowOff>
    </xdr:from>
    <xdr:ext cx="405111" cy="259045"/>
    <xdr:sp macro="" textlink="">
      <xdr:nvSpPr>
        <xdr:cNvPr id="199" name="n_3aveValue【橋りょう・トンネル】&#10;有形固定資産減価償却率"/>
        <xdr:cNvSpPr txBox="1"/>
      </xdr:nvSpPr>
      <xdr:spPr>
        <a:xfrm>
          <a:off x="1816744" y="10175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59889</xdr:rowOff>
    </xdr:from>
    <xdr:ext cx="405111" cy="259045"/>
    <xdr:sp macro="" textlink="">
      <xdr:nvSpPr>
        <xdr:cNvPr id="200" name="n_4aveValue【橋りょう・トンネル】&#10;有形固定資産減価償却率"/>
        <xdr:cNvSpPr txBox="1"/>
      </xdr:nvSpPr>
      <xdr:spPr>
        <a:xfrm>
          <a:off x="927744" y="10175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55897</xdr:rowOff>
    </xdr:from>
    <xdr:ext cx="405111" cy="259045"/>
    <xdr:sp macro="" textlink="">
      <xdr:nvSpPr>
        <xdr:cNvPr id="201" name="n_1mainValue【橋りょう・トンネル】&#10;有形固定資産減価償却率"/>
        <xdr:cNvSpPr txBox="1"/>
      </xdr:nvSpPr>
      <xdr:spPr>
        <a:xfrm>
          <a:off x="3582044" y="948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13443</xdr:rowOff>
    </xdr:from>
    <xdr:ext cx="405111" cy="259045"/>
    <xdr:sp macro="" textlink="">
      <xdr:nvSpPr>
        <xdr:cNvPr id="202" name="n_2mainValue【橋りょう・トンネル】&#10;有形固定資産減価償却率"/>
        <xdr:cNvSpPr txBox="1"/>
      </xdr:nvSpPr>
      <xdr:spPr>
        <a:xfrm>
          <a:off x="2705744" y="9443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142439</xdr:rowOff>
    </xdr:from>
    <xdr:ext cx="405111" cy="259045"/>
    <xdr:sp macro="" textlink="">
      <xdr:nvSpPr>
        <xdr:cNvPr id="203" name="n_3mainValue【橋りょう・トンネル】&#10;有形固定資産減価償却率"/>
        <xdr:cNvSpPr txBox="1"/>
      </xdr:nvSpPr>
      <xdr:spPr>
        <a:xfrm>
          <a:off x="1816744" y="9400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3646</xdr:rowOff>
    </xdr:from>
    <xdr:ext cx="405111" cy="259045"/>
    <xdr:sp macro="" textlink="">
      <xdr:nvSpPr>
        <xdr:cNvPr id="204" name="n_4mainValue【橋りょう・トンネル】&#10;有形固定資産減価償却率"/>
        <xdr:cNvSpPr txBox="1"/>
      </xdr:nvSpPr>
      <xdr:spPr>
        <a:xfrm>
          <a:off x="927744" y="9433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115386</xdr:rowOff>
    </xdr:from>
    <xdr:to>
      <xdr:col>54</xdr:col>
      <xdr:colOff>189865</xdr:colOff>
      <xdr:row>64</xdr:row>
      <xdr:rowOff>40191</xdr:rowOff>
    </xdr:to>
    <xdr:cxnSp macro="">
      <xdr:nvCxnSpPr>
        <xdr:cNvPr id="228" name="直線コネクタ 227"/>
        <xdr:cNvCxnSpPr/>
      </xdr:nvCxnSpPr>
      <xdr:spPr>
        <a:xfrm flipV="1">
          <a:off x="10476865" y="9716586"/>
          <a:ext cx="0" cy="1296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44018</xdr:rowOff>
    </xdr:from>
    <xdr:ext cx="534377" cy="259045"/>
    <xdr:sp macro="" textlink="">
      <xdr:nvSpPr>
        <xdr:cNvPr id="229" name="【橋りょう・トンネル】&#10;一人当たり有形固定資産（償却資産）額最小値テキスト"/>
        <xdr:cNvSpPr txBox="1"/>
      </xdr:nvSpPr>
      <xdr:spPr>
        <a:xfrm>
          <a:off x="10515600" y="1101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40191</xdr:rowOff>
    </xdr:from>
    <xdr:to>
      <xdr:col>55</xdr:col>
      <xdr:colOff>88900</xdr:colOff>
      <xdr:row>64</xdr:row>
      <xdr:rowOff>40191</xdr:rowOff>
    </xdr:to>
    <xdr:cxnSp macro="">
      <xdr:nvCxnSpPr>
        <xdr:cNvPr id="230" name="直線コネクタ 229"/>
        <xdr:cNvCxnSpPr/>
      </xdr:nvCxnSpPr>
      <xdr:spPr>
        <a:xfrm>
          <a:off x="10388600" y="11012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62063</xdr:rowOff>
    </xdr:from>
    <xdr:ext cx="690189" cy="259045"/>
    <xdr:sp macro="" textlink="">
      <xdr:nvSpPr>
        <xdr:cNvPr id="231" name="【橋りょう・トンネル】&#10;一人当たり有形固定資産（償却資産）額最大値テキスト"/>
        <xdr:cNvSpPr txBox="1"/>
      </xdr:nvSpPr>
      <xdr:spPr>
        <a:xfrm>
          <a:off x="10515600" y="94918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115386</xdr:rowOff>
    </xdr:from>
    <xdr:to>
      <xdr:col>55</xdr:col>
      <xdr:colOff>88900</xdr:colOff>
      <xdr:row>56</xdr:row>
      <xdr:rowOff>115386</xdr:rowOff>
    </xdr:to>
    <xdr:cxnSp macro="">
      <xdr:nvCxnSpPr>
        <xdr:cNvPr id="232" name="直線コネクタ 231"/>
        <xdr:cNvCxnSpPr/>
      </xdr:nvCxnSpPr>
      <xdr:spPr>
        <a:xfrm>
          <a:off x="10388600" y="971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148833</xdr:rowOff>
    </xdr:from>
    <xdr:ext cx="599010" cy="259045"/>
    <xdr:sp macro="" textlink="">
      <xdr:nvSpPr>
        <xdr:cNvPr id="233" name="【橋りょう・トンネル】&#10;一人当たり有形固定資産（償却資産）額平均値テキスト"/>
        <xdr:cNvSpPr txBox="1"/>
      </xdr:nvSpPr>
      <xdr:spPr>
        <a:xfrm>
          <a:off x="10515600" y="106072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170406</xdr:rowOff>
    </xdr:from>
    <xdr:to>
      <xdr:col>55</xdr:col>
      <xdr:colOff>50800</xdr:colOff>
      <xdr:row>62</xdr:row>
      <xdr:rowOff>100556</xdr:rowOff>
    </xdr:to>
    <xdr:sp macro="" textlink="">
      <xdr:nvSpPr>
        <xdr:cNvPr id="234" name="フローチャート: 判断 233"/>
        <xdr:cNvSpPr/>
      </xdr:nvSpPr>
      <xdr:spPr>
        <a:xfrm>
          <a:off x="10426700" y="1062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4962</xdr:rowOff>
    </xdr:from>
    <xdr:to>
      <xdr:col>50</xdr:col>
      <xdr:colOff>165100</xdr:colOff>
      <xdr:row>62</xdr:row>
      <xdr:rowOff>106562</xdr:rowOff>
    </xdr:to>
    <xdr:sp macro="" textlink="">
      <xdr:nvSpPr>
        <xdr:cNvPr id="235" name="フローチャート: 判断 234"/>
        <xdr:cNvSpPr/>
      </xdr:nvSpPr>
      <xdr:spPr>
        <a:xfrm>
          <a:off x="9588500" y="1063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8720</xdr:rowOff>
    </xdr:from>
    <xdr:to>
      <xdr:col>46</xdr:col>
      <xdr:colOff>38100</xdr:colOff>
      <xdr:row>62</xdr:row>
      <xdr:rowOff>110320</xdr:rowOff>
    </xdr:to>
    <xdr:sp macro="" textlink="">
      <xdr:nvSpPr>
        <xdr:cNvPr id="236" name="フローチャート: 判断 235"/>
        <xdr:cNvSpPr/>
      </xdr:nvSpPr>
      <xdr:spPr>
        <a:xfrm>
          <a:off x="8699500" y="106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127974</xdr:rowOff>
    </xdr:from>
    <xdr:to>
      <xdr:col>41</xdr:col>
      <xdr:colOff>101600</xdr:colOff>
      <xdr:row>63</xdr:row>
      <xdr:rowOff>58124</xdr:rowOff>
    </xdr:to>
    <xdr:sp macro="" textlink="">
      <xdr:nvSpPr>
        <xdr:cNvPr id="237" name="フローチャート: 判断 236"/>
        <xdr:cNvSpPr/>
      </xdr:nvSpPr>
      <xdr:spPr>
        <a:xfrm>
          <a:off x="7810500" y="1075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99677</xdr:rowOff>
    </xdr:from>
    <xdr:to>
      <xdr:col>36</xdr:col>
      <xdr:colOff>165100</xdr:colOff>
      <xdr:row>63</xdr:row>
      <xdr:rowOff>29827</xdr:rowOff>
    </xdr:to>
    <xdr:sp macro="" textlink="">
      <xdr:nvSpPr>
        <xdr:cNvPr id="238" name="フローチャート: 判断 237"/>
        <xdr:cNvSpPr/>
      </xdr:nvSpPr>
      <xdr:spPr>
        <a:xfrm>
          <a:off x="6921500" y="1072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164443</xdr:rowOff>
    </xdr:from>
    <xdr:to>
      <xdr:col>55</xdr:col>
      <xdr:colOff>50800</xdr:colOff>
      <xdr:row>62</xdr:row>
      <xdr:rowOff>94593</xdr:rowOff>
    </xdr:to>
    <xdr:sp macro="" textlink="">
      <xdr:nvSpPr>
        <xdr:cNvPr id="244" name="楕円 243"/>
        <xdr:cNvSpPr/>
      </xdr:nvSpPr>
      <xdr:spPr>
        <a:xfrm>
          <a:off x="10426700" y="1062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15870</xdr:rowOff>
    </xdr:from>
    <xdr:ext cx="599010" cy="259045"/>
    <xdr:sp macro="" textlink="">
      <xdr:nvSpPr>
        <xdr:cNvPr id="245" name="【橋りょう・トンネル】&#10;一人当たり有形固定資産（償却資産）額該当値テキスト"/>
        <xdr:cNvSpPr txBox="1"/>
      </xdr:nvSpPr>
      <xdr:spPr>
        <a:xfrm>
          <a:off x="10515600" y="1047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3825</xdr:rowOff>
    </xdr:from>
    <xdr:to>
      <xdr:col>50</xdr:col>
      <xdr:colOff>165100</xdr:colOff>
      <xdr:row>62</xdr:row>
      <xdr:rowOff>105425</xdr:rowOff>
    </xdr:to>
    <xdr:sp macro="" textlink="">
      <xdr:nvSpPr>
        <xdr:cNvPr id="246" name="楕円 245"/>
        <xdr:cNvSpPr/>
      </xdr:nvSpPr>
      <xdr:spPr>
        <a:xfrm>
          <a:off x="9588500" y="1063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43793</xdr:rowOff>
    </xdr:from>
    <xdr:to>
      <xdr:col>55</xdr:col>
      <xdr:colOff>0</xdr:colOff>
      <xdr:row>62</xdr:row>
      <xdr:rowOff>54625</xdr:rowOff>
    </xdr:to>
    <xdr:cxnSp macro="">
      <xdr:nvCxnSpPr>
        <xdr:cNvPr id="247" name="直線コネクタ 246"/>
        <xdr:cNvCxnSpPr/>
      </xdr:nvCxnSpPr>
      <xdr:spPr>
        <a:xfrm flipV="1">
          <a:off x="9639300" y="10673693"/>
          <a:ext cx="838200" cy="1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10088</xdr:rowOff>
    </xdr:from>
    <xdr:to>
      <xdr:col>46</xdr:col>
      <xdr:colOff>38100</xdr:colOff>
      <xdr:row>62</xdr:row>
      <xdr:rowOff>111688</xdr:rowOff>
    </xdr:to>
    <xdr:sp macro="" textlink="">
      <xdr:nvSpPr>
        <xdr:cNvPr id="248" name="楕円 247"/>
        <xdr:cNvSpPr/>
      </xdr:nvSpPr>
      <xdr:spPr>
        <a:xfrm>
          <a:off x="8699500" y="1063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54625</xdr:rowOff>
    </xdr:from>
    <xdr:to>
      <xdr:col>50</xdr:col>
      <xdr:colOff>114300</xdr:colOff>
      <xdr:row>62</xdr:row>
      <xdr:rowOff>60888</xdr:rowOff>
    </xdr:to>
    <xdr:cxnSp macro="">
      <xdr:nvCxnSpPr>
        <xdr:cNvPr id="249" name="直線コネクタ 248"/>
        <xdr:cNvCxnSpPr/>
      </xdr:nvCxnSpPr>
      <xdr:spPr>
        <a:xfrm flipV="1">
          <a:off x="8750300" y="10684525"/>
          <a:ext cx="889000" cy="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15690</xdr:rowOff>
    </xdr:from>
    <xdr:to>
      <xdr:col>41</xdr:col>
      <xdr:colOff>101600</xdr:colOff>
      <xdr:row>62</xdr:row>
      <xdr:rowOff>117290</xdr:rowOff>
    </xdr:to>
    <xdr:sp macro="" textlink="">
      <xdr:nvSpPr>
        <xdr:cNvPr id="250" name="楕円 249"/>
        <xdr:cNvSpPr/>
      </xdr:nvSpPr>
      <xdr:spPr>
        <a:xfrm>
          <a:off x="7810500" y="1064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60888</xdr:rowOff>
    </xdr:from>
    <xdr:to>
      <xdr:col>45</xdr:col>
      <xdr:colOff>177800</xdr:colOff>
      <xdr:row>62</xdr:row>
      <xdr:rowOff>66490</xdr:rowOff>
    </xdr:to>
    <xdr:cxnSp macro="">
      <xdr:nvCxnSpPr>
        <xdr:cNvPr id="251" name="直線コネクタ 250"/>
        <xdr:cNvCxnSpPr/>
      </xdr:nvCxnSpPr>
      <xdr:spPr>
        <a:xfrm flipV="1">
          <a:off x="7861300" y="10690788"/>
          <a:ext cx="889000" cy="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26264</xdr:rowOff>
    </xdr:from>
    <xdr:to>
      <xdr:col>36</xdr:col>
      <xdr:colOff>165100</xdr:colOff>
      <xdr:row>62</xdr:row>
      <xdr:rowOff>127864</xdr:rowOff>
    </xdr:to>
    <xdr:sp macro="" textlink="">
      <xdr:nvSpPr>
        <xdr:cNvPr id="252" name="楕円 251"/>
        <xdr:cNvSpPr/>
      </xdr:nvSpPr>
      <xdr:spPr>
        <a:xfrm>
          <a:off x="6921500" y="1065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66490</xdr:rowOff>
    </xdr:from>
    <xdr:to>
      <xdr:col>41</xdr:col>
      <xdr:colOff>50800</xdr:colOff>
      <xdr:row>62</xdr:row>
      <xdr:rowOff>77064</xdr:rowOff>
    </xdr:to>
    <xdr:cxnSp macro="">
      <xdr:nvCxnSpPr>
        <xdr:cNvPr id="253" name="直線コネクタ 252"/>
        <xdr:cNvCxnSpPr/>
      </xdr:nvCxnSpPr>
      <xdr:spPr>
        <a:xfrm flipV="1">
          <a:off x="6972300" y="10696390"/>
          <a:ext cx="889000" cy="1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97689</xdr:rowOff>
    </xdr:from>
    <xdr:ext cx="599010" cy="259045"/>
    <xdr:sp macro="" textlink="">
      <xdr:nvSpPr>
        <xdr:cNvPr id="254" name="n_1aveValue【橋りょう・トンネル】&#10;一人当たり有形固定資産（償却資産）額"/>
        <xdr:cNvSpPr txBox="1"/>
      </xdr:nvSpPr>
      <xdr:spPr>
        <a:xfrm>
          <a:off x="9327095" y="10727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126847</xdr:rowOff>
    </xdr:from>
    <xdr:ext cx="599010" cy="259045"/>
    <xdr:sp macro="" textlink="">
      <xdr:nvSpPr>
        <xdr:cNvPr id="255" name="n_2aveValue【橋りょう・トンネル】&#10;一人当たり有形固定資産（償却資産）額"/>
        <xdr:cNvSpPr txBox="1"/>
      </xdr:nvSpPr>
      <xdr:spPr>
        <a:xfrm>
          <a:off x="8450795" y="10413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49251</xdr:rowOff>
    </xdr:from>
    <xdr:ext cx="599010" cy="259045"/>
    <xdr:sp macro="" textlink="">
      <xdr:nvSpPr>
        <xdr:cNvPr id="256" name="n_3aveValue【橋りょう・トンネル】&#10;一人当たり有形固定資産（償却資産）額"/>
        <xdr:cNvSpPr txBox="1"/>
      </xdr:nvSpPr>
      <xdr:spPr>
        <a:xfrm>
          <a:off x="7561795" y="10850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20954</xdr:rowOff>
    </xdr:from>
    <xdr:ext cx="599010" cy="259045"/>
    <xdr:sp macro="" textlink="">
      <xdr:nvSpPr>
        <xdr:cNvPr id="257" name="n_4aveValue【橋りょう・トンネル】&#10;一人当たり有形固定資産（償却資産）額"/>
        <xdr:cNvSpPr txBox="1"/>
      </xdr:nvSpPr>
      <xdr:spPr>
        <a:xfrm>
          <a:off x="6672795" y="10822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121952</xdr:rowOff>
    </xdr:from>
    <xdr:ext cx="599010" cy="259045"/>
    <xdr:sp macro="" textlink="">
      <xdr:nvSpPr>
        <xdr:cNvPr id="258" name="n_1mainValue【橋りょう・トンネル】&#10;一人当たり有形固定資産（償却資産）額"/>
        <xdr:cNvSpPr txBox="1"/>
      </xdr:nvSpPr>
      <xdr:spPr>
        <a:xfrm>
          <a:off x="9327095" y="10408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102815</xdr:rowOff>
    </xdr:from>
    <xdr:ext cx="599010" cy="259045"/>
    <xdr:sp macro="" textlink="">
      <xdr:nvSpPr>
        <xdr:cNvPr id="259" name="n_2mainValue【橋りょう・トンネル】&#10;一人当たり有形固定資産（償却資産）額"/>
        <xdr:cNvSpPr txBox="1"/>
      </xdr:nvSpPr>
      <xdr:spPr>
        <a:xfrm>
          <a:off x="8450795" y="10732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133817</xdr:rowOff>
    </xdr:from>
    <xdr:ext cx="599010" cy="259045"/>
    <xdr:sp macro="" textlink="">
      <xdr:nvSpPr>
        <xdr:cNvPr id="260" name="n_3mainValue【橋りょう・トンネル】&#10;一人当たり有形固定資産（償却資産）額"/>
        <xdr:cNvSpPr txBox="1"/>
      </xdr:nvSpPr>
      <xdr:spPr>
        <a:xfrm>
          <a:off x="7561795" y="10420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144391</xdr:rowOff>
    </xdr:from>
    <xdr:ext cx="599010" cy="259045"/>
    <xdr:sp macro="" textlink="">
      <xdr:nvSpPr>
        <xdr:cNvPr id="261" name="n_4mainValue【橋りょう・トンネル】&#10;一人当たり有形固定資産（償却資産）額"/>
        <xdr:cNvSpPr txBox="1"/>
      </xdr:nvSpPr>
      <xdr:spPr>
        <a:xfrm>
          <a:off x="6672795" y="1043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148589</xdr:rowOff>
    </xdr:from>
    <xdr:to>
      <xdr:col>24</xdr:col>
      <xdr:colOff>62865</xdr:colOff>
      <xdr:row>86</xdr:row>
      <xdr:rowOff>72389</xdr:rowOff>
    </xdr:to>
    <xdr:cxnSp macro="">
      <xdr:nvCxnSpPr>
        <xdr:cNvPr id="286" name="直線コネクタ 285"/>
        <xdr:cNvCxnSpPr/>
      </xdr:nvCxnSpPr>
      <xdr:spPr>
        <a:xfrm flipV="1">
          <a:off x="4634865" y="13521689"/>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76216</xdr:rowOff>
    </xdr:from>
    <xdr:ext cx="405111" cy="259045"/>
    <xdr:sp macro="" textlink="">
      <xdr:nvSpPr>
        <xdr:cNvPr id="287" name="【公営住宅】&#10;有形固定資産減価償却率最小値テキスト"/>
        <xdr:cNvSpPr txBox="1"/>
      </xdr:nvSpPr>
      <xdr:spPr>
        <a:xfrm>
          <a:off x="4673600" y="1482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72389</xdr:rowOff>
    </xdr:from>
    <xdr:to>
      <xdr:col>24</xdr:col>
      <xdr:colOff>152400</xdr:colOff>
      <xdr:row>86</xdr:row>
      <xdr:rowOff>72389</xdr:rowOff>
    </xdr:to>
    <xdr:cxnSp macro="">
      <xdr:nvCxnSpPr>
        <xdr:cNvPr id="288" name="直線コネクタ 287"/>
        <xdr:cNvCxnSpPr/>
      </xdr:nvCxnSpPr>
      <xdr:spPr>
        <a:xfrm>
          <a:off x="4546600" y="1481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95266</xdr:rowOff>
    </xdr:from>
    <xdr:ext cx="405111" cy="259045"/>
    <xdr:sp macro="" textlink="">
      <xdr:nvSpPr>
        <xdr:cNvPr id="289" name="【公営住宅】&#10;有形固定資産減価償却率最大値テキスト"/>
        <xdr:cNvSpPr txBox="1"/>
      </xdr:nvSpPr>
      <xdr:spPr>
        <a:xfrm>
          <a:off x="4673600" y="13296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148589</xdr:rowOff>
    </xdr:from>
    <xdr:to>
      <xdr:col>24</xdr:col>
      <xdr:colOff>152400</xdr:colOff>
      <xdr:row>78</xdr:row>
      <xdr:rowOff>148589</xdr:rowOff>
    </xdr:to>
    <xdr:cxnSp macro="">
      <xdr:nvCxnSpPr>
        <xdr:cNvPr id="290" name="直線コネクタ 289"/>
        <xdr:cNvCxnSpPr/>
      </xdr:nvCxnSpPr>
      <xdr:spPr>
        <a:xfrm>
          <a:off x="4546600" y="1352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78757</xdr:rowOff>
    </xdr:from>
    <xdr:ext cx="405111" cy="259045"/>
    <xdr:sp macro="" textlink="">
      <xdr:nvSpPr>
        <xdr:cNvPr id="291" name="【公営住宅】&#10;有形固定資産減価償却率平均値テキスト"/>
        <xdr:cNvSpPr txBox="1"/>
      </xdr:nvSpPr>
      <xdr:spPr>
        <a:xfrm>
          <a:off x="4673600" y="13623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55880</xdr:rowOff>
    </xdr:from>
    <xdr:to>
      <xdr:col>24</xdr:col>
      <xdr:colOff>114300</xdr:colOff>
      <xdr:row>80</xdr:row>
      <xdr:rowOff>157480</xdr:rowOff>
    </xdr:to>
    <xdr:sp macro="" textlink="">
      <xdr:nvSpPr>
        <xdr:cNvPr id="292" name="フローチャート: 判断 291"/>
        <xdr:cNvSpPr/>
      </xdr:nvSpPr>
      <xdr:spPr>
        <a:xfrm>
          <a:off x="45847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132080</xdr:rowOff>
    </xdr:from>
    <xdr:to>
      <xdr:col>20</xdr:col>
      <xdr:colOff>38100</xdr:colOff>
      <xdr:row>80</xdr:row>
      <xdr:rowOff>62230</xdr:rowOff>
    </xdr:to>
    <xdr:sp macro="" textlink="">
      <xdr:nvSpPr>
        <xdr:cNvPr id="293" name="フローチャート: 判断 292"/>
        <xdr:cNvSpPr/>
      </xdr:nvSpPr>
      <xdr:spPr>
        <a:xfrm>
          <a:off x="3746500" y="1367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67311</xdr:rowOff>
    </xdr:from>
    <xdr:to>
      <xdr:col>15</xdr:col>
      <xdr:colOff>101600</xdr:colOff>
      <xdr:row>79</xdr:row>
      <xdr:rowOff>168911</xdr:rowOff>
    </xdr:to>
    <xdr:sp macro="" textlink="">
      <xdr:nvSpPr>
        <xdr:cNvPr id="294" name="フローチャート: 判断 293"/>
        <xdr:cNvSpPr/>
      </xdr:nvSpPr>
      <xdr:spPr>
        <a:xfrm>
          <a:off x="2857500" y="1361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77</xdr:row>
      <xdr:rowOff>105411</xdr:rowOff>
    </xdr:from>
    <xdr:to>
      <xdr:col>10</xdr:col>
      <xdr:colOff>165100</xdr:colOff>
      <xdr:row>78</xdr:row>
      <xdr:rowOff>35561</xdr:rowOff>
    </xdr:to>
    <xdr:sp macro="" textlink="">
      <xdr:nvSpPr>
        <xdr:cNvPr id="295" name="フローチャート: 判断 294"/>
        <xdr:cNvSpPr/>
      </xdr:nvSpPr>
      <xdr:spPr>
        <a:xfrm>
          <a:off x="1968500" y="1330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78</xdr:row>
      <xdr:rowOff>10161</xdr:rowOff>
    </xdr:from>
    <xdr:to>
      <xdr:col>6</xdr:col>
      <xdr:colOff>38100</xdr:colOff>
      <xdr:row>78</xdr:row>
      <xdr:rowOff>111761</xdr:rowOff>
    </xdr:to>
    <xdr:sp macro="" textlink="">
      <xdr:nvSpPr>
        <xdr:cNvPr id="296" name="フローチャート: 判断 295"/>
        <xdr:cNvSpPr/>
      </xdr:nvSpPr>
      <xdr:spPr>
        <a:xfrm>
          <a:off x="1079500" y="133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166370</xdr:rowOff>
    </xdr:from>
    <xdr:to>
      <xdr:col>24</xdr:col>
      <xdr:colOff>114300</xdr:colOff>
      <xdr:row>84</xdr:row>
      <xdr:rowOff>96520</xdr:rowOff>
    </xdr:to>
    <xdr:sp macro="" textlink="">
      <xdr:nvSpPr>
        <xdr:cNvPr id="302" name="楕円 301"/>
        <xdr:cNvSpPr/>
      </xdr:nvSpPr>
      <xdr:spPr>
        <a:xfrm>
          <a:off x="45847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144797</xdr:rowOff>
    </xdr:from>
    <xdr:ext cx="405111" cy="259045"/>
    <xdr:sp macro="" textlink="">
      <xdr:nvSpPr>
        <xdr:cNvPr id="303" name="【公営住宅】&#10;有形固定資産減価償却率該当値テキスト"/>
        <xdr:cNvSpPr txBox="1"/>
      </xdr:nvSpPr>
      <xdr:spPr>
        <a:xfrm>
          <a:off x="4673600"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128270</xdr:rowOff>
    </xdr:from>
    <xdr:to>
      <xdr:col>20</xdr:col>
      <xdr:colOff>38100</xdr:colOff>
      <xdr:row>84</xdr:row>
      <xdr:rowOff>58420</xdr:rowOff>
    </xdr:to>
    <xdr:sp macro="" textlink="">
      <xdr:nvSpPr>
        <xdr:cNvPr id="304" name="楕円 303"/>
        <xdr:cNvSpPr/>
      </xdr:nvSpPr>
      <xdr:spPr>
        <a:xfrm>
          <a:off x="3746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7620</xdr:rowOff>
    </xdr:from>
    <xdr:to>
      <xdr:col>24</xdr:col>
      <xdr:colOff>63500</xdr:colOff>
      <xdr:row>84</xdr:row>
      <xdr:rowOff>45720</xdr:rowOff>
    </xdr:to>
    <xdr:cxnSp macro="">
      <xdr:nvCxnSpPr>
        <xdr:cNvPr id="305" name="直線コネクタ 304"/>
        <xdr:cNvCxnSpPr/>
      </xdr:nvCxnSpPr>
      <xdr:spPr>
        <a:xfrm>
          <a:off x="3797300" y="144094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82550</xdr:rowOff>
    </xdr:from>
    <xdr:to>
      <xdr:col>15</xdr:col>
      <xdr:colOff>101600</xdr:colOff>
      <xdr:row>84</xdr:row>
      <xdr:rowOff>12700</xdr:rowOff>
    </xdr:to>
    <xdr:sp macro="" textlink="">
      <xdr:nvSpPr>
        <xdr:cNvPr id="306" name="楕円 305"/>
        <xdr:cNvSpPr/>
      </xdr:nvSpPr>
      <xdr:spPr>
        <a:xfrm>
          <a:off x="2857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133350</xdr:rowOff>
    </xdr:from>
    <xdr:to>
      <xdr:col>19</xdr:col>
      <xdr:colOff>177800</xdr:colOff>
      <xdr:row>84</xdr:row>
      <xdr:rowOff>7620</xdr:rowOff>
    </xdr:to>
    <xdr:cxnSp macro="">
      <xdr:nvCxnSpPr>
        <xdr:cNvPr id="307" name="直線コネクタ 306"/>
        <xdr:cNvCxnSpPr/>
      </xdr:nvCxnSpPr>
      <xdr:spPr>
        <a:xfrm>
          <a:off x="2908300" y="14363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21589</xdr:rowOff>
    </xdr:from>
    <xdr:to>
      <xdr:col>10</xdr:col>
      <xdr:colOff>165100</xdr:colOff>
      <xdr:row>83</xdr:row>
      <xdr:rowOff>123189</xdr:rowOff>
    </xdr:to>
    <xdr:sp macro="" textlink="">
      <xdr:nvSpPr>
        <xdr:cNvPr id="308" name="楕円 307"/>
        <xdr:cNvSpPr/>
      </xdr:nvSpPr>
      <xdr:spPr>
        <a:xfrm>
          <a:off x="1968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72389</xdr:rowOff>
    </xdr:from>
    <xdr:to>
      <xdr:col>15</xdr:col>
      <xdr:colOff>50800</xdr:colOff>
      <xdr:row>83</xdr:row>
      <xdr:rowOff>133350</xdr:rowOff>
    </xdr:to>
    <xdr:cxnSp macro="">
      <xdr:nvCxnSpPr>
        <xdr:cNvPr id="309" name="直線コネクタ 308"/>
        <xdr:cNvCxnSpPr/>
      </xdr:nvCxnSpPr>
      <xdr:spPr>
        <a:xfrm>
          <a:off x="2019300" y="143027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2539</xdr:rowOff>
    </xdr:from>
    <xdr:to>
      <xdr:col>6</xdr:col>
      <xdr:colOff>38100</xdr:colOff>
      <xdr:row>83</xdr:row>
      <xdr:rowOff>104139</xdr:rowOff>
    </xdr:to>
    <xdr:sp macro="" textlink="">
      <xdr:nvSpPr>
        <xdr:cNvPr id="310" name="楕円 309"/>
        <xdr:cNvSpPr/>
      </xdr:nvSpPr>
      <xdr:spPr>
        <a:xfrm>
          <a:off x="1079500" y="1423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53339</xdr:rowOff>
    </xdr:from>
    <xdr:to>
      <xdr:col>10</xdr:col>
      <xdr:colOff>114300</xdr:colOff>
      <xdr:row>83</xdr:row>
      <xdr:rowOff>72389</xdr:rowOff>
    </xdr:to>
    <xdr:cxnSp macro="">
      <xdr:nvCxnSpPr>
        <xdr:cNvPr id="311" name="直線コネクタ 310"/>
        <xdr:cNvCxnSpPr/>
      </xdr:nvCxnSpPr>
      <xdr:spPr>
        <a:xfrm>
          <a:off x="1130300" y="142836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78757</xdr:rowOff>
    </xdr:from>
    <xdr:ext cx="405111" cy="259045"/>
    <xdr:sp macro="" textlink="">
      <xdr:nvSpPr>
        <xdr:cNvPr id="312" name="n_1aveValue【公営住宅】&#10;有形固定資産減価償却率"/>
        <xdr:cNvSpPr txBox="1"/>
      </xdr:nvSpPr>
      <xdr:spPr>
        <a:xfrm>
          <a:off x="3582044" y="1345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13988</xdr:rowOff>
    </xdr:from>
    <xdr:ext cx="405111" cy="259045"/>
    <xdr:sp macro="" textlink="">
      <xdr:nvSpPr>
        <xdr:cNvPr id="313" name="n_2aveValue【公営住宅】&#10;有形固定資産減価償却率"/>
        <xdr:cNvSpPr txBox="1"/>
      </xdr:nvSpPr>
      <xdr:spPr>
        <a:xfrm>
          <a:off x="2705744" y="1338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52088</xdr:rowOff>
    </xdr:from>
    <xdr:ext cx="405111" cy="259045"/>
    <xdr:sp macro="" textlink="">
      <xdr:nvSpPr>
        <xdr:cNvPr id="314" name="n_3aveValue【公営住宅】&#10;有形固定資産減価償却率"/>
        <xdr:cNvSpPr txBox="1"/>
      </xdr:nvSpPr>
      <xdr:spPr>
        <a:xfrm>
          <a:off x="1816744" y="1308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128288</xdr:rowOff>
    </xdr:from>
    <xdr:ext cx="405111" cy="259045"/>
    <xdr:sp macro="" textlink="">
      <xdr:nvSpPr>
        <xdr:cNvPr id="315" name="n_4aveValue【公営住宅】&#10;有形固定資産減価償却率"/>
        <xdr:cNvSpPr txBox="1"/>
      </xdr:nvSpPr>
      <xdr:spPr>
        <a:xfrm>
          <a:off x="927744" y="1315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49547</xdr:rowOff>
    </xdr:from>
    <xdr:ext cx="405111" cy="259045"/>
    <xdr:sp macro="" textlink="">
      <xdr:nvSpPr>
        <xdr:cNvPr id="316" name="n_1mainValue【公営住宅】&#10;有形固定資産減価償却率"/>
        <xdr:cNvSpPr txBox="1"/>
      </xdr:nvSpPr>
      <xdr:spPr>
        <a:xfrm>
          <a:off x="3582044" y="1445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3827</xdr:rowOff>
    </xdr:from>
    <xdr:ext cx="405111" cy="259045"/>
    <xdr:sp macro="" textlink="">
      <xdr:nvSpPr>
        <xdr:cNvPr id="317" name="n_2mainValue【公営住宅】&#10;有形固定資産減価償却率"/>
        <xdr:cNvSpPr txBox="1"/>
      </xdr:nvSpPr>
      <xdr:spPr>
        <a:xfrm>
          <a:off x="2705744" y="1440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114316</xdr:rowOff>
    </xdr:from>
    <xdr:ext cx="405111" cy="259045"/>
    <xdr:sp macro="" textlink="">
      <xdr:nvSpPr>
        <xdr:cNvPr id="318" name="n_3mainValue【公営住宅】&#10;有形固定資産減価償却率"/>
        <xdr:cNvSpPr txBox="1"/>
      </xdr:nvSpPr>
      <xdr:spPr>
        <a:xfrm>
          <a:off x="1816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95266</xdr:rowOff>
    </xdr:from>
    <xdr:ext cx="405111" cy="259045"/>
    <xdr:sp macro="" textlink="">
      <xdr:nvSpPr>
        <xdr:cNvPr id="319" name="n_4mainValue【公営住宅】&#10;有形固定資産減価償却率"/>
        <xdr:cNvSpPr txBox="1"/>
      </xdr:nvSpPr>
      <xdr:spPr>
        <a:xfrm>
          <a:off x="9277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120853</xdr:rowOff>
    </xdr:from>
    <xdr:to>
      <xdr:col>54</xdr:col>
      <xdr:colOff>189865</xdr:colOff>
      <xdr:row>86</xdr:row>
      <xdr:rowOff>28499</xdr:rowOff>
    </xdr:to>
    <xdr:cxnSp macro="">
      <xdr:nvCxnSpPr>
        <xdr:cNvPr id="341" name="直線コネクタ 340"/>
        <xdr:cNvCxnSpPr/>
      </xdr:nvCxnSpPr>
      <xdr:spPr>
        <a:xfrm flipV="1">
          <a:off x="10476865" y="13493953"/>
          <a:ext cx="0" cy="1279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32326</xdr:rowOff>
    </xdr:from>
    <xdr:ext cx="469744" cy="259045"/>
    <xdr:sp macro="" textlink="">
      <xdr:nvSpPr>
        <xdr:cNvPr id="342" name="【公営住宅】&#10;一人当たり面積最小値テキスト"/>
        <xdr:cNvSpPr txBox="1"/>
      </xdr:nvSpPr>
      <xdr:spPr>
        <a:xfrm>
          <a:off x="10515600" y="1477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28499</xdr:rowOff>
    </xdr:from>
    <xdr:to>
      <xdr:col>55</xdr:col>
      <xdr:colOff>88900</xdr:colOff>
      <xdr:row>86</xdr:row>
      <xdr:rowOff>28499</xdr:rowOff>
    </xdr:to>
    <xdr:cxnSp macro="">
      <xdr:nvCxnSpPr>
        <xdr:cNvPr id="343" name="直線コネクタ 342"/>
        <xdr:cNvCxnSpPr/>
      </xdr:nvCxnSpPr>
      <xdr:spPr>
        <a:xfrm>
          <a:off x="10388600" y="1477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67530</xdr:rowOff>
    </xdr:from>
    <xdr:ext cx="469744" cy="259045"/>
    <xdr:sp macro="" textlink="">
      <xdr:nvSpPr>
        <xdr:cNvPr id="344" name="【公営住宅】&#10;一人当たり面積最大値テキスト"/>
        <xdr:cNvSpPr txBox="1"/>
      </xdr:nvSpPr>
      <xdr:spPr>
        <a:xfrm>
          <a:off x="10515600" y="1326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120853</xdr:rowOff>
    </xdr:from>
    <xdr:to>
      <xdr:col>55</xdr:col>
      <xdr:colOff>88900</xdr:colOff>
      <xdr:row>78</xdr:row>
      <xdr:rowOff>120853</xdr:rowOff>
    </xdr:to>
    <xdr:cxnSp macro="">
      <xdr:nvCxnSpPr>
        <xdr:cNvPr id="345" name="直線コネクタ 344"/>
        <xdr:cNvCxnSpPr/>
      </xdr:nvCxnSpPr>
      <xdr:spPr>
        <a:xfrm>
          <a:off x="10388600" y="13493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149623</xdr:rowOff>
    </xdr:from>
    <xdr:ext cx="469744" cy="259045"/>
    <xdr:sp macro="" textlink="">
      <xdr:nvSpPr>
        <xdr:cNvPr id="346" name="【公営住宅】&#10;一人当たり面積平均値テキスト"/>
        <xdr:cNvSpPr txBox="1"/>
      </xdr:nvSpPr>
      <xdr:spPr>
        <a:xfrm>
          <a:off x="10515600" y="14208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126746</xdr:rowOff>
    </xdr:from>
    <xdr:to>
      <xdr:col>55</xdr:col>
      <xdr:colOff>50800</xdr:colOff>
      <xdr:row>84</xdr:row>
      <xdr:rowOff>56896</xdr:rowOff>
    </xdr:to>
    <xdr:sp macro="" textlink="">
      <xdr:nvSpPr>
        <xdr:cNvPr id="347" name="フローチャート: 判断 346"/>
        <xdr:cNvSpPr/>
      </xdr:nvSpPr>
      <xdr:spPr>
        <a:xfrm>
          <a:off x="104267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119887</xdr:rowOff>
    </xdr:from>
    <xdr:to>
      <xdr:col>50</xdr:col>
      <xdr:colOff>165100</xdr:colOff>
      <xdr:row>84</xdr:row>
      <xdr:rowOff>50037</xdr:rowOff>
    </xdr:to>
    <xdr:sp macro="" textlink="">
      <xdr:nvSpPr>
        <xdr:cNvPr id="348" name="フローチャート: 判断 347"/>
        <xdr:cNvSpPr/>
      </xdr:nvSpPr>
      <xdr:spPr>
        <a:xfrm>
          <a:off x="9588500" y="1435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122174</xdr:rowOff>
    </xdr:from>
    <xdr:to>
      <xdr:col>46</xdr:col>
      <xdr:colOff>38100</xdr:colOff>
      <xdr:row>84</xdr:row>
      <xdr:rowOff>52324</xdr:rowOff>
    </xdr:to>
    <xdr:sp macro="" textlink="">
      <xdr:nvSpPr>
        <xdr:cNvPr id="349" name="フローチャート: 判断 348"/>
        <xdr:cNvSpPr/>
      </xdr:nvSpPr>
      <xdr:spPr>
        <a:xfrm>
          <a:off x="8699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164236</xdr:rowOff>
    </xdr:from>
    <xdr:to>
      <xdr:col>41</xdr:col>
      <xdr:colOff>101600</xdr:colOff>
      <xdr:row>84</xdr:row>
      <xdr:rowOff>94386</xdr:rowOff>
    </xdr:to>
    <xdr:sp macro="" textlink="">
      <xdr:nvSpPr>
        <xdr:cNvPr id="350" name="フローチャート: 判断 349"/>
        <xdr:cNvSpPr/>
      </xdr:nvSpPr>
      <xdr:spPr>
        <a:xfrm>
          <a:off x="7810500" y="1439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558</xdr:rowOff>
    </xdr:from>
    <xdr:to>
      <xdr:col>36</xdr:col>
      <xdr:colOff>165100</xdr:colOff>
      <xdr:row>84</xdr:row>
      <xdr:rowOff>102158</xdr:rowOff>
    </xdr:to>
    <xdr:sp macro="" textlink="">
      <xdr:nvSpPr>
        <xdr:cNvPr id="351" name="フローチャート: 判断 350"/>
        <xdr:cNvSpPr/>
      </xdr:nvSpPr>
      <xdr:spPr>
        <a:xfrm>
          <a:off x="6921500" y="1440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80111</xdr:rowOff>
    </xdr:from>
    <xdr:to>
      <xdr:col>55</xdr:col>
      <xdr:colOff>50800</xdr:colOff>
      <xdr:row>85</xdr:row>
      <xdr:rowOff>10261</xdr:rowOff>
    </xdr:to>
    <xdr:sp macro="" textlink="">
      <xdr:nvSpPr>
        <xdr:cNvPr id="357" name="楕円 356"/>
        <xdr:cNvSpPr/>
      </xdr:nvSpPr>
      <xdr:spPr>
        <a:xfrm>
          <a:off x="10426700" y="1448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58538</xdr:rowOff>
    </xdr:from>
    <xdr:ext cx="469744" cy="259045"/>
    <xdr:sp macro="" textlink="">
      <xdr:nvSpPr>
        <xdr:cNvPr id="358" name="【公営住宅】&#10;一人当たり面積該当値テキスト"/>
        <xdr:cNvSpPr txBox="1"/>
      </xdr:nvSpPr>
      <xdr:spPr>
        <a:xfrm>
          <a:off x="10515600" y="14460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84226</xdr:rowOff>
    </xdr:from>
    <xdr:to>
      <xdr:col>50</xdr:col>
      <xdr:colOff>165100</xdr:colOff>
      <xdr:row>85</xdr:row>
      <xdr:rowOff>14376</xdr:rowOff>
    </xdr:to>
    <xdr:sp macro="" textlink="">
      <xdr:nvSpPr>
        <xdr:cNvPr id="359" name="楕円 358"/>
        <xdr:cNvSpPr/>
      </xdr:nvSpPr>
      <xdr:spPr>
        <a:xfrm>
          <a:off x="9588500" y="1448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130911</xdr:rowOff>
    </xdr:from>
    <xdr:to>
      <xdr:col>55</xdr:col>
      <xdr:colOff>0</xdr:colOff>
      <xdr:row>84</xdr:row>
      <xdr:rowOff>135026</xdr:rowOff>
    </xdr:to>
    <xdr:cxnSp macro="">
      <xdr:nvCxnSpPr>
        <xdr:cNvPr id="360" name="直線コネクタ 359"/>
        <xdr:cNvCxnSpPr/>
      </xdr:nvCxnSpPr>
      <xdr:spPr>
        <a:xfrm flipV="1">
          <a:off x="9639300" y="14532711"/>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87427</xdr:rowOff>
    </xdr:from>
    <xdr:to>
      <xdr:col>46</xdr:col>
      <xdr:colOff>38100</xdr:colOff>
      <xdr:row>85</xdr:row>
      <xdr:rowOff>17577</xdr:rowOff>
    </xdr:to>
    <xdr:sp macro="" textlink="">
      <xdr:nvSpPr>
        <xdr:cNvPr id="361" name="楕円 360"/>
        <xdr:cNvSpPr/>
      </xdr:nvSpPr>
      <xdr:spPr>
        <a:xfrm>
          <a:off x="8699500" y="1448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135026</xdr:rowOff>
    </xdr:from>
    <xdr:to>
      <xdr:col>50</xdr:col>
      <xdr:colOff>114300</xdr:colOff>
      <xdr:row>84</xdr:row>
      <xdr:rowOff>138227</xdr:rowOff>
    </xdr:to>
    <xdr:cxnSp macro="">
      <xdr:nvCxnSpPr>
        <xdr:cNvPr id="362" name="直線コネクタ 361"/>
        <xdr:cNvCxnSpPr/>
      </xdr:nvCxnSpPr>
      <xdr:spPr>
        <a:xfrm flipV="1">
          <a:off x="8750300" y="14536826"/>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90627</xdr:rowOff>
    </xdr:from>
    <xdr:to>
      <xdr:col>41</xdr:col>
      <xdr:colOff>101600</xdr:colOff>
      <xdr:row>85</xdr:row>
      <xdr:rowOff>20777</xdr:rowOff>
    </xdr:to>
    <xdr:sp macro="" textlink="">
      <xdr:nvSpPr>
        <xdr:cNvPr id="363" name="楕円 362"/>
        <xdr:cNvSpPr/>
      </xdr:nvSpPr>
      <xdr:spPr>
        <a:xfrm>
          <a:off x="7810500" y="1449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138227</xdr:rowOff>
    </xdr:from>
    <xdr:to>
      <xdr:col>45</xdr:col>
      <xdr:colOff>177800</xdr:colOff>
      <xdr:row>84</xdr:row>
      <xdr:rowOff>141427</xdr:rowOff>
    </xdr:to>
    <xdr:cxnSp macro="">
      <xdr:nvCxnSpPr>
        <xdr:cNvPr id="364" name="直線コネクタ 363"/>
        <xdr:cNvCxnSpPr/>
      </xdr:nvCxnSpPr>
      <xdr:spPr>
        <a:xfrm flipV="1">
          <a:off x="7861300" y="14540027"/>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93827</xdr:rowOff>
    </xdr:from>
    <xdr:to>
      <xdr:col>36</xdr:col>
      <xdr:colOff>165100</xdr:colOff>
      <xdr:row>85</xdr:row>
      <xdr:rowOff>23977</xdr:rowOff>
    </xdr:to>
    <xdr:sp macro="" textlink="">
      <xdr:nvSpPr>
        <xdr:cNvPr id="365" name="楕円 364"/>
        <xdr:cNvSpPr/>
      </xdr:nvSpPr>
      <xdr:spPr>
        <a:xfrm>
          <a:off x="6921500" y="1449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141427</xdr:rowOff>
    </xdr:from>
    <xdr:to>
      <xdr:col>41</xdr:col>
      <xdr:colOff>50800</xdr:colOff>
      <xdr:row>84</xdr:row>
      <xdr:rowOff>144627</xdr:rowOff>
    </xdr:to>
    <xdr:cxnSp macro="">
      <xdr:nvCxnSpPr>
        <xdr:cNvPr id="366" name="直線コネクタ 365"/>
        <xdr:cNvCxnSpPr/>
      </xdr:nvCxnSpPr>
      <xdr:spPr>
        <a:xfrm flipV="1">
          <a:off x="6972300" y="14543227"/>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66564</xdr:rowOff>
    </xdr:from>
    <xdr:ext cx="469744" cy="259045"/>
    <xdr:sp macro="" textlink="">
      <xdr:nvSpPr>
        <xdr:cNvPr id="367" name="n_1aveValue【公営住宅】&#10;一人当たり面積"/>
        <xdr:cNvSpPr txBox="1"/>
      </xdr:nvSpPr>
      <xdr:spPr>
        <a:xfrm>
          <a:off x="9391727" y="1412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68851</xdr:rowOff>
    </xdr:from>
    <xdr:ext cx="469744" cy="259045"/>
    <xdr:sp macro="" textlink="">
      <xdr:nvSpPr>
        <xdr:cNvPr id="368" name="n_2aveValue【公営住宅】&#10;一人当たり面積"/>
        <xdr:cNvSpPr txBox="1"/>
      </xdr:nvSpPr>
      <xdr:spPr>
        <a:xfrm>
          <a:off x="8515427" y="1412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110913</xdr:rowOff>
    </xdr:from>
    <xdr:ext cx="469744" cy="259045"/>
    <xdr:sp macro="" textlink="">
      <xdr:nvSpPr>
        <xdr:cNvPr id="369" name="n_3aveValue【公営住宅】&#10;一人当たり面積"/>
        <xdr:cNvSpPr txBox="1"/>
      </xdr:nvSpPr>
      <xdr:spPr>
        <a:xfrm>
          <a:off x="7626427" y="1416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118685</xdr:rowOff>
    </xdr:from>
    <xdr:ext cx="469744" cy="259045"/>
    <xdr:sp macro="" textlink="">
      <xdr:nvSpPr>
        <xdr:cNvPr id="370" name="n_4aveValue【公営住宅】&#10;一人当たり面積"/>
        <xdr:cNvSpPr txBox="1"/>
      </xdr:nvSpPr>
      <xdr:spPr>
        <a:xfrm>
          <a:off x="6737427" y="1417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5503</xdr:rowOff>
    </xdr:from>
    <xdr:ext cx="469744" cy="259045"/>
    <xdr:sp macro="" textlink="">
      <xdr:nvSpPr>
        <xdr:cNvPr id="371" name="n_1mainValue【公営住宅】&#10;一人当たり面積"/>
        <xdr:cNvSpPr txBox="1"/>
      </xdr:nvSpPr>
      <xdr:spPr>
        <a:xfrm>
          <a:off x="9391727" y="14578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8704</xdr:rowOff>
    </xdr:from>
    <xdr:ext cx="469744" cy="259045"/>
    <xdr:sp macro="" textlink="">
      <xdr:nvSpPr>
        <xdr:cNvPr id="372" name="n_2mainValue【公営住宅】&#10;一人当たり面積"/>
        <xdr:cNvSpPr txBox="1"/>
      </xdr:nvSpPr>
      <xdr:spPr>
        <a:xfrm>
          <a:off x="8515427" y="14581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11904</xdr:rowOff>
    </xdr:from>
    <xdr:ext cx="469744" cy="259045"/>
    <xdr:sp macro="" textlink="">
      <xdr:nvSpPr>
        <xdr:cNvPr id="373" name="n_3mainValue【公営住宅】&#10;一人当たり面積"/>
        <xdr:cNvSpPr txBox="1"/>
      </xdr:nvSpPr>
      <xdr:spPr>
        <a:xfrm>
          <a:off x="7626427" y="14585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15104</xdr:rowOff>
    </xdr:from>
    <xdr:ext cx="469744" cy="259045"/>
    <xdr:sp macro="" textlink="">
      <xdr:nvSpPr>
        <xdr:cNvPr id="374" name="n_4mainValue【公営住宅】&#10;一人当たり面積"/>
        <xdr:cNvSpPr txBox="1"/>
      </xdr:nvSpPr>
      <xdr:spPr>
        <a:xfrm>
          <a:off x="6737427" y="14588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2" name="直線コネクタ 401"/>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3" name="テキスト ボックス 402"/>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4" name="直線コネクタ 403"/>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5" name="テキスト ボックス 404"/>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6" name="直線コネクタ 405"/>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7" name="テキスト ボックス 406"/>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8" name="直線コネクタ 407"/>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9" name="テキスト ボックス 408"/>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1" name="テキスト ボックス 410"/>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94488</xdr:rowOff>
    </xdr:from>
    <xdr:to>
      <xdr:col>85</xdr:col>
      <xdr:colOff>126364</xdr:colOff>
      <xdr:row>41</xdr:row>
      <xdr:rowOff>110490</xdr:rowOff>
    </xdr:to>
    <xdr:cxnSp macro="">
      <xdr:nvCxnSpPr>
        <xdr:cNvPr id="413" name="直線コネクタ 412"/>
        <xdr:cNvCxnSpPr/>
      </xdr:nvCxnSpPr>
      <xdr:spPr>
        <a:xfrm flipV="1">
          <a:off x="16318864" y="592378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414" name="【認定こども園・幼稚園・保育所】&#10;有形固定資産減価償却率最小値テキスト"/>
        <xdr:cNvSpPr txBox="1"/>
      </xdr:nvSpPr>
      <xdr:spPr>
        <a:xfrm>
          <a:off x="16357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415" name="直線コネクタ 414"/>
        <xdr:cNvCxnSpPr/>
      </xdr:nvCxnSpPr>
      <xdr:spPr>
        <a:xfrm>
          <a:off x="16230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41165</xdr:rowOff>
    </xdr:from>
    <xdr:ext cx="405111" cy="259045"/>
    <xdr:sp macro="" textlink="">
      <xdr:nvSpPr>
        <xdr:cNvPr id="416" name="【認定こども園・幼稚園・保育所】&#10;有形固定資産減価償却率最大値テキスト"/>
        <xdr:cNvSpPr txBox="1"/>
      </xdr:nvSpPr>
      <xdr:spPr>
        <a:xfrm>
          <a:off x="16357600" y="5699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94488</xdr:rowOff>
    </xdr:from>
    <xdr:to>
      <xdr:col>86</xdr:col>
      <xdr:colOff>25400</xdr:colOff>
      <xdr:row>34</xdr:row>
      <xdr:rowOff>94488</xdr:rowOff>
    </xdr:to>
    <xdr:cxnSp macro="">
      <xdr:nvCxnSpPr>
        <xdr:cNvPr id="417" name="直線コネクタ 416"/>
        <xdr:cNvCxnSpPr/>
      </xdr:nvCxnSpPr>
      <xdr:spPr>
        <a:xfrm>
          <a:off x="16230600" y="592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132859</xdr:rowOff>
    </xdr:from>
    <xdr:ext cx="405111" cy="259045"/>
    <xdr:sp macro="" textlink="">
      <xdr:nvSpPr>
        <xdr:cNvPr id="418" name="【認定こども園・幼稚園・保育所】&#10;有形固定資産減価償却率平均値テキスト"/>
        <xdr:cNvSpPr txBox="1"/>
      </xdr:nvSpPr>
      <xdr:spPr>
        <a:xfrm>
          <a:off x="16357600" y="61336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109982</xdr:rowOff>
    </xdr:from>
    <xdr:to>
      <xdr:col>85</xdr:col>
      <xdr:colOff>177800</xdr:colOff>
      <xdr:row>37</xdr:row>
      <xdr:rowOff>40132</xdr:rowOff>
    </xdr:to>
    <xdr:sp macro="" textlink="">
      <xdr:nvSpPr>
        <xdr:cNvPr id="419" name="フローチャート: 判断 418"/>
        <xdr:cNvSpPr/>
      </xdr:nvSpPr>
      <xdr:spPr>
        <a:xfrm>
          <a:off x="16268700" y="628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50546</xdr:rowOff>
    </xdr:from>
    <xdr:to>
      <xdr:col>81</xdr:col>
      <xdr:colOff>101600</xdr:colOff>
      <xdr:row>36</xdr:row>
      <xdr:rowOff>152146</xdr:rowOff>
    </xdr:to>
    <xdr:sp macro="" textlink="">
      <xdr:nvSpPr>
        <xdr:cNvPr id="420" name="フローチャート: 判断 419"/>
        <xdr:cNvSpPr/>
      </xdr:nvSpPr>
      <xdr:spPr>
        <a:xfrm>
          <a:off x="15430500" y="622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151130</xdr:rowOff>
    </xdr:from>
    <xdr:to>
      <xdr:col>76</xdr:col>
      <xdr:colOff>165100</xdr:colOff>
      <xdr:row>36</xdr:row>
      <xdr:rowOff>81280</xdr:rowOff>
    </xdr:to>
    <xdr:sp macro="" textlink="">
      <xdr:nvSpPr>
        <xdr:cNvPr id="421" name="フローチャート: 判断 420"/>
        <xdr:cNvSpPr/>
      </xdr:nvSpPr>
      <xdr:spPr>
        <a:xfrm>
          <a:off x="145415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254</xdr:rowOff>
    </xdr:from>
    <xdr:to>
      <xdr:col>72</xdr:col>
      <xdr:colOff>38100</xdr:colOff>
      <xdr:row>35</xdr:row>
      <xdr:rowOff>101854</xdr:rowOff>
    </xdr:to>
    <xdr:sp macro="" textlink="">
      <xdr:nvSpPr>
        <xdr:cNvPr id="422" name="フローチャート: 判断 421"/>
        <xdr:cNvSpPr/>
      </xdr:nvSpPr>
      <xdr:spPr>
        <a:xfrm>
          <a:off x="13652500" y="600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11684</xdr:rowOff>
    </xdr:from>
    <xdr:to>
      <xdr:col>67</xdr:col>
      <xdr:colOff>101600</xdr:colOff>
      <xdr:row>35</xdr:row>
      <xdr:rowOff>113284</xdr:rowOff>
    </xdr:to>
    <xdr:sp macro="" textlink="">
      <xdr:nvSpPr>
        <xdr:cNvPr id="423" name="フローチャート: 判断 422"/>
        <xdr:cNvSpPr/>
      </xdr:nvSpPr>
      <xdr:spPr>
        <a:xfrm>
          <a:off x="12763500" y="601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29972</xdr:rowOff>
    </xdr:from>
    <xdr:to>
      <xdr:col>85</xdr:col>
      <xdr:colOff>177800</xdr:colOff>
      <xdr:row>37</xdr:row>
      <xdr:rowOff>131572</xdr:rowOff>
    </xdr:to>
    <xdr:sp macro="" textlink="">
      <xdr:nvSpPr>
        <xdr:cNvPr id="429" name="楕円 428"/>
        <xdr:cNvSpPr/>
      </xdr:nvSpPr>
      <xdr:spPr>
        <a:xfrm>
          <a:off x="16268700" y="637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8399</xdr:rowOff>
    </xdr:from>
    <xdr:ext cx="405111" cy="259045"/>
    <xdr:sp macro="" textlink="">
      <xdr:nvSpPr>
        <xdr:cNvPr id="430" name="【認定こども園・幼稚園・保育所】&#10;有形固定資産減価償却率該当値テキスト"/>
        <xdr:cNvSpPr txBox="1"/>
      </xdr:nvSpPr>
      <xdr:spPr>
        <a:xfrm>
          <a:off x="16357600" y="6352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153416</xdr:rowOff>
    </xdr:from>
    <xdr:to>
      <xdr:col>81</xdr:col>
      <xdr:colOff>101600</xdr:colOff>
      <xdr:row>37</xdr:row>
      <xdr:rowOff>83566</xdr:rowOff>
    </xdr:to>
    <xdr:sp macro="" textlink="">
      <xdr:nvSpPr>
        <xdr:cNvPr id="431" name="楕円 430"/>
        <xdr:cNvSpPr/>
      </xdr:nvSpPr>
      <xdr:spPr>
        <a:xfrm>
          <a:off x="15430500" y="632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32766</xdr:rowOff>
    </xdr:from>
    <xdr:to>
      <xdr:col>85</xdr:col>
      <xdr:colOff>127000</xdr:colOff>
      <xdr:row>37</xdr:row>
      <xdr:rowOff>80772</xdr:rowOff>
    </xdr:to>
    <xdr:cxnSp macro="">
      <xdr:nvCxnSpPr>
        <xdr:cNvPr id="432" name="直線コネクタ 431"/>
        <xdr:cNvCxnSpPr/>
      </xdr:nvCxnSpPr>
      <xdr:spPr>
        <a:xfrm>
          <a:off x="15481300" y="6376416"/>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96266</xdr:rowOff>
    </xdr:from>
    <xdr:to>
      <xdr:col>76</xdr:col>
      <xdr:colOff>165100</xdr:colOff>
      <xdr:row>37</xdr:row>
      <xdr:rowOff>26416</xdr:rowOff>
    </xdr:to>
    <xdr:sp macro="" textlink="">
      <xdr:nvSpPr>
        <xdr:cNvPr id="433" name="楕円 432"/>
        <xdr:cNvSpPr/>
      </xdr:nvSpPr>
      <xdr:spPr>
        <a:xfrm>
          <a:off x="14541500" y="626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147066</xdr:rowOff>
    </xdr:from>
    <xdr:to>
      <xdr:col>81</xdr:col>
      <xdr:colOff>50800</xdr:colOff>
      <xdr:row>37</xdr:row>
      <xdr:rowOff>32766</xdr:rowOff>
    </xdr:to>
    <xdr:cxnSp macro="">
      <xdr:nvCxnSpPr>
        <xdr:cNvPr id="434" name="直線コネクタ 433"/>
        <xdr:cNvCxnSpPr/>
      </xdr:nvCxnSpPr>
      <xdr:spPr>
        <a:xfrm>
          <a:off x="14592300" y="631926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36830</xdr:rowOff>
    </xdr:from>
    <xdr:to>
      <xdr:col>72</xdr:col>
      <xdr:colOff>38100</xdr:colOff>
      <xdr:row>36</xdr:row>
      <xdr:rowOff>138430</xdr:rowOff>
    </xdr:to>
    <xdr:sp macro="" textlink="">
      <xdr:nvSpPr>
        <xdr:cNvPr id="435" name="楕円 434"/>
        <xdr:cNvSpPr/>
      </xdr:nvSpPr>
      <xdr:spPr>
        <a:xfrm>
          <a:off x="13652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87630</xdr:rowOff>
    </xdr:from>
    <xdr:to>
      <xdr:col>76</xdr:col>
      <xdr:colOff>114300</xdr:colOff>
      <xdr:row>36</xdr:row>
      <xdr:rowOff>147066</xdr:rowOff>
    </xdr:to>
    <xdr:cxnSp macro="">
      <xdr:nvCxnSpPr>
        <xdr:cNvPr id="436" name="直線コネクタ 435"/>
        <xdr:cNvCxnSpPr/>
      </xdr:nvCxnSpPr>
      <xdr:spPr>
        <a:xfrm>
          <a:off x="13703300" y="625983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52832</xdr:rowOff>
    </xdr:from>
    <xdr:to>
      <xdr:col>67</xdr:col>
      <xdr:colOff>101600</xdr:colOff>
      <xdr:row>38</xdr:row>
      <xdr:rowOff>154432</xdr:rowOff>
    </xdr:to>
    <xdr:sp macro="" textlink="">
      <xdr:nvSpPr>
        <xdr:cNvPr id="437" name="楕円 436"/>
        <xdr:cNvSpPr/>
      </xdr:nvSpPr>
      <xdr:spPr>
        <a:xfrm>
          <a:off x="12763500" y="656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87630</xdr:rowOff>
    </xdr:from>
    <xdr:to>
      <xdr:col>71</xdr:col>
      <xdr:colOff>177800</xdr:colOff>
      <xdr:row>38</xdr:row>
      <xdr:rowOff>103632</xdr:rowOff>
    </xdr:to>
    <xdr:cxnSp macro="">
      <xdr:nvCxnSpPr>
        <xdr:cNvPr id="438" name="直線コネクタ 437"/>
        <xdr:cNvCxnSpPr/>
      </xdr:nvCxnSpPr>
      <xdr:spPr>
        <a:xfrm flipV="1">
          <a:off x="12814300" y="6259830"/>
          <a:ext cx="889000" cy="35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168673</xdr:rowOff>
    </xdr:from>
    <xdr:ext cx="405111" cy="259045"/>
    <xdr:sp macro="" textlink="">
      <xdr:nvSpPr>
        <xdr:cNvPr id="439" name="n_1aveValue【認定こども園・幼稚園・保育所】&#10;有形固定資産減価償却率"/>
        <xdr:cNvSpPr txBox="1"/>
      </xdr:nvSpPr>
      <xdr:spPr>
        <a:xfrm>
          <a:off x="15266044" y="599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97807</xdr:rowOff>
    </xdr:from>
    <xdr:ext cx="405111" cy="259045"/>
    <xdr:sp macro="" textlink="">
      <xdr:nvSpPr>
        <xdr:cNvPr id="440" name="n_2aveValue【認定こども園・幼稚園・保育所】&#10;有形固定資産減価償却率"/>
        <xdr:cNvSpPr txBox="1"/>
      </xdr:nvSpPr>
      <xdr:spPr>
        <a:xfrm>
          <a:off x="143897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118381</xdr:rowOff>
    </xdr:from>
    <xdr:ext cx="405111" cy="259045"/>
    <xdr:sp macro="" textlink="">
      <xdr:nvSpPr>
        <xdr:cNvPr id="441" name="n_3aveValue【認定こども園・幼稚園・保育所】&#10;有形固定資産減価償却率"/>
        <xdr:cNvSpPr txBox="1"/>
      </xdr:nvSpPr>
      <xdr:spPr>
        <a:xfrm>
          <a:off x="13500744" y="577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129811</xdr:rowOff>
    </xdr:from>
    <xdr:ext cx="405111" cy="259045"/>
    <xdr:sp macro="" textlink="">
      <xdr:nvSpPr>
        <xdr:cNvPr id="442" name="n_4aveValue【認定こども園・幼稚園・保育所】&#10;有形固定資産減価償却率"/>
        <xdr:cNvSpPr txBox="1"/>
      </xdr:nvSpPr>
      <xdr:spPr>
        <a:xfrm>
          <a:off x="12611744" y="57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74693</xdr:rowOff>
    </xdr:from>
    <xdr:ext cx="405111" cy="259045"/>
    <xdr:sp macro="" textlink="">
      <xdr:nvSpPr>
        <xdr:cNvPr id="443" name="n_1mainValue【認定こども園・幼稚園・保育所】&#10;有形固定資産減価償却率"/>
        <xdr:cNvSpPr txBox="1"/>
      </xdr:nvSpPr>
      <xdr:spPr>
        <a:xfrm>
          <a:off x="15266044" y="6418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17543</xdr:rowOff>
    </xdr:from>
    <xdr:ext cx="405111" cy="259045"/>
    <xdr:sp macro="" textlink="">
      <xdr:nvSpPr>
        <xdr:cNvPr id="444" name="n_2mainValue【認定こども園・幼稚園・保育所】&#10;有形固定資産減価償却率"/>
        <xdr:cNvSpPr txBox="1"/>
      </xdr:nvSpPr>
      <xdr:spPr>
        <a:xfrm>
          <a:off x="14389744" y="6361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129557</xdr:rowOff>
    </xdr:from>
    <xdr:ext cx="405111" cy="259045"/>
    <xdr:sp macro="" textlink="">
      <xdr:nvSpPr>
        <xdr:cNvPr id="445" name="n_3mainValue【認定こども園・幼稚園・保育所】&#10;有形固定資産減価償却率"/>
        <xdr:cNvSpPr txBox="1"/>
      </xdr:nvSpPr>
      <xdr:spPr>
        <a:xfrm>
          <a:off x="13500744" y="630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145559</xdr:rowOff>
    </xdr:from>
    <xdr:ext cx="405111" cy="259045"/>
    <xdr:sp macro="" textlink="">
      <xdr:nvSpPr>
        <xdr:cNvPr id="446" name="n_4mainValue【認定こども園・幼稚園・保育所】&#10;有形固定資産減価償却率"/>
        <xdr:cNvSpPr txBox="1"/>
      </xdr:nvSpPr>
      <xdr:spPr>
        <a:xfrm>
          <a:off x="12611744" y="666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7" name="直線コネクタ 45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8" name="テキスト ボックス 457"/>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9" name="直線コネクタ 45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0" name="テキスト ボックス 459"/>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1" name="直線コネクタ 46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2" name="テキスト ボックス 46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3" name="直線コネクタ 46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4" name="テキスト ボックス 463"/>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5" name="直線コネクタ 46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6" name="テキスト ボックス 465"/>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8" name="テキスト ボックス 46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156210</xdr:rowOff>
    </xdr:from>
    <xdr:to>
      <xdr:col>116</xdr:col>
      <xdr:colOff>62864</xdr:colOff>
      <xdr:row>41</xdr:row>
      <xdr:rowOff>87630</xdr:rowOff>
    </xdr:to>
    <xdr:cxnSp macro="">
      <xdr:nvCxnSpPr>
        <xdr:cNvPr id="470" name="直線コネクタ 469"/>
        <xdr:cNvCxnSpPr/>
      </xdr:nvCxnSpPr>
      <xdr:spPr>
        <a:xfrm flipV="1">
          <a:off x="22160864" y="58140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91457</xdr:rowOff>
    </xdr:from>
    <xdr:ext cx="469744" cy="259045"/>
    <xdr:sp macro="" textlink="">
      <xdr:nvSpPr>
        <xdr:cNvPr id="471" name="【認定こども園・幼稚園・保育所】&#10;一人当たり面積最小値テキスト"/>
        <xdr:cNvSpPr txBox="1"/>
      </xdr:nvSpPr>
      <xdr:spPr>
        <a:xfrm>
          <a:off x="22199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87630</xdr:rowOff>
    </xdr:from>
    <xdr:to>
      <xdr:col>116</xdr:col>
      <xdr:colOff>152400</xdr:colOff>
      <xdr:row>41</xdr:row>
      <xdr:rowOff>87630</xdr:rowOff>
    </xdr:to>
    <xdr:cxnSp macro="">
      <xdr:nvCxnSpPr>
        <xdr:cNvPr id="472" name="直線コネクタ 471"/>
        <xdr:cNvCxnSpPr/>
      </xdr:nvCxnSpPr>
      <xdr:spPr>
        <a:xfrm>
          <a:off x="22072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102887</xdr:rowOff>
    </xdr:from>
    <xdr:ext cx="469744" cy="259045"/>
    <xdr:sp macro="" textlink="">
      <xdr:nvSpPr>
        <xdr:cNvPr id="473" name="【認定こども園・幼稚園・保育所】&#10;一人当たり面積最大値テキスト"/>
        <xdr:cNvSpPr txBox="1"/>
      </xdr:nvSpPr>
      <xdr:spPr>
        <a:xfrm>
          <a:off x="22199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156210</xdr:rowOff>
    </xdr:from>
    <xdr:to>
      <xdr:col>116</xdr:col>
      <xdr:colOff>152400</xdr:colOff>
      <xdr:row>33</xdr:row>
      <xdr:rowOff>156210</xdr:rowOff>
    </xdr:to>
    <xdr:cxnSp macro="">
      <xdr:nvCxnSpPr>
        <xdr:cNvPr id="474" name="直線コネクタ 473"/>
        <xdr:cNvCxnSpPr/>
      </xdr:nvCxnSpPr>
      <xdr:spPr>
        <a:xfrm>
          <a:off x="22072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68597</xdr:rowOff>
    </xdr:from>
    <xdr:ext cx="469744" cy="259045"/>
    <xdr:sp macro="" textlink="">
      <xdr:nvSpPr>
        <xdr:cNvPr id="475" name="【認定こども園・幼稚園・保育所】&#10;一人当たり面積平均値テキスト"/>
        <xdr:cNvSpPr txBox="1"/>
      </xdr:nvSpPr>
      <xdr:spPr>
        <a:xfrm>
          <a:off x="22199600" y="6412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90170</xdr:rowOff>
    </xdr:from>
    <xdr:to>
      <xdr:col>116</xdr:col>
      <xdr:colOff>114300</xdr:colOff>
      <xdr:row>38</xdr:row>
      <xdr:rowOff>20320</xdr:rowOff>
    </xdr:to>
    <xdr:sp macro="" textlink="">
      <xdr:nvSpPr>
        <xdr:cNvPr id="476" name="フローチャート: 判断 475"/>
        <xdr:cNvSpPr/>
      </xdr:nvSpPr>
      <xdr:spPr>
        <a:xfrm>
          <a:off x="221107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36830</xdr:rowOff>
    </xdr:from>
    <xdr:to>
      <xdr:col>112</xdr:col>
      <xdr:colOff>38100</xdr:colOff>
      <xdr:row>37</xdr:row>
      <xdr:rowOff>138430</xdr:rowOff>
    </xdr:to>
    <xdr:sp macro="" textlink="">
      <xdr:nvSpPr>
        <xdr:cNvPr id="477" name="フローチャート: 判断 476"/>
        <xdr:cNvSpPr/>
      </xdr:nvSpPr>
      <xdr:spPr>
        <a:xfrm>
          <a:off x="21272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52070</xdr:rowOff>
    </xdr:from>
    <xdr:to>
      <xdr:col>107</xdr:col>
      <xdr:colOff>101600</xdr:colOff>
      <xdr:row>37</xdr:row>
      <xdr:rowOff>153670</xdr:rowOff>
    </xdr:to>
    <xdr:sp macro="" textlink="">
      <xdr:nvSpPr>
        <xdr:cNvPr id="478" name="フローチャート: 判断 477"/>
        <xdr:cNvSpPr/>
      </xdr:nvSpPr>
      <xdr:spPr>
        <a:xfrm>
          <a:off x="2038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113030</xdr:rowOff>
    </xdr:from>
    <xdr:to>
      <xdr:col>102</xdr:col>
      <xdr:colOff>165100</xdr:colOff>
      <xdr:row>38</xdr:row>
      <xdr:rowOff>43180</xdr:rowOff>
    </xdr:to>
    <xdr:sp macro="" textlink="">
      <xdr:nvSpPr>
        <xdr:cNvPr id="479" name="フローチャート: 判断 478"/>
        <xdr:cNvSpPr/>
      </xdr:nvSpPr>
      <xdr:spPr>
        <a:xfrm>
          <a:off x="19494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135890</xdr:rowOff>
    </xdr:from>
    <xdr:to>
      <xdr:col>98</xdr:col>
      <xdr:colOff>38100</xdr:colOff>
      <xdr:row>38</xdr:row>
      <xdr:rowOff>66040</xdr:rowOff>
    </xdr:to>
    <xdr:sp macro="" textlink="">
      <xdr:nvSpPr>
        <xdr:cNvPr id="480" name="フローチャート: 判断 479"/>
        <xdr:cNvSpPr/>
      </xdr:nvSpPr>
      <xdr:spPr>
        <a:xfrm>
          <a:off x="18605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105410</xdr:rowOff>
    </xdr:from>
    <xdr:to>
      <xdr:col>116</xdr:col>
      <xdr:colOff>114300</xdr:colOff>
      <xdr:row>34</xdr:row>
      <xdr:rowOff>35560</xdr:rowOff>
    </xdr:to>
    <xdr:sp macro="" textlink="">
      <xdr:nvSpPr>
        <xdr:cNvPr id="486" name="楕円 485"/>
        <xdr:cNvSpPr/>
      </xdr:nvSpPr>
      <xdr:spPr>
        <a:xfrm>
          <a:off x="22110700" y="576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58437</xdr:rowOff>
    </xdr:from>
    <xdr:ext cx="469744" cy="259045"/>
    <xdr:sp macro="" textlink="">
      <xdr:nvSpPr>
        <xdr:cNvPr id="487" name="【認定こども園・幼稚園・保育所】&#10;一人当たり面積該当値テキスト"/>
        <xdr:cNvSpPr txBox="1"/>
      </xdr:nvSpPr>
      <xdr:spPr>
        <a:xfrm>
          <a:off x="22199600" y="571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135890</xdr:rowOff>
    </xdr:from>
    <xdr:to>
      <xdr:col>112</xdr:col>
      <xdr:colOff>38100</xdr:colOff>
      <xdr:row>34</xdr:row>
      <xdr:rowOff>66040</xdr:rowOff>
    </xdr:to>
    <xdr:sp macro="" textlink="">
      <xdr:nvSpPr>
        <xdr:cNvPr id="488" name="楕円 487"/>
        <xdr:cNvSpPr/>
      </xdr:nvSpPr>
      <xdr:spPr>
        <a:xfrm>
          <a:off x="21272500" y="579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156210</xdr:rowOff>
    </xdr:from>
    <xdr:to>
      <xdr:col>116</xdr:col>
      <xdr:colOff>63500</xdr:colOff>
      <xdr:row>34</xdr:row>
      <xdr:rowOff>15240</xdr:rowOff>
    </xdr:to>
    <xdr:cxnSp macro="">
      <xdr:nvCxnSpPr>
        <xdr:cNvPr id="489" name="直線コネクタ 488"/>
        <xdr:cNvCxnSpPr/>
      </xdr:nvCxnSpPr>
      <xdr:spPr>
        <a:xfrm flipV="1">
          <a:off x="21323300" y="58140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151130</xdr:rowOff>
    </xdr:from>
    <xdr:to>
      <xdr:col>107</xdr:col>
      <xdr:colOff>101600</xdr:colOff>
      <xdr:row>34</xdr:row>
      <xdr:rowOff>81280</xdr:rowOff>
    </xdr:to>
    <xdr:sp macro="" textlink="">
      <xdr:nvSpPr>
        <xdr:cNvPr id="490" name="楕円 489"/>
        <xdr:cNvSpPr/>
      </xdr:nvSpPr>
      <xdr:spPr>
        <a:xfrm>
          <a:off x="20383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15240</xdr:rowOff>
    </xdr:from>
    <xdr:to>
      <xdr:col>111</xdr:col>
      <xdr:colOff>177800</xdr:colOff>
      <xdr:row>34</xdr:row>
      <xdr:rowOff>30480</xdr:rowOff>
    </xdr:to>
    <xdr:cxnSp macro="">
      <xdr:nvCxnSpPr>
        <xdr:cNvPr id="491" name="直線コネクタ 490"/>
        <xdr:cNvCxnSpPr/>
      </xdr:nvCxnSpPr>
      <xdr:spPr>
        <a:xfrm flipV="1">
          <a:off x="20434300" y="58445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166370</xdr:rowOff>
    </xdr:from>
    <xdr:to>
      <xdr:col>102</xdr:col>
      <xdr:colOff>165100</xdr:colOff>
      <xdr:row>34</xdr:row>
      <xdr:rowOff>96520</xdr:rowOff>
    </xdr:to>
    <xdr:sp macro="" textlink="">
      <xdr:nvSpPr>
        <xdr:cNvPr id="492" name="楕円 491"/>
        <xdr:cNvSpPr/>
      </xdr:nvSpPr>
      <xdr:spPr>
        <a:xfrm>
          <a:off x="19494500" y="582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30480</xdr:rowOff>
    </xdr:from>
    <xdr:to>
      <xdr:col>107</xdr:col>
      <xdr:colOff>50800</xdr:colOff>
      <xdr:row>34</xdr:row>
      <xdr:rowOff>45720</xdr:rowOff>
    </xdr:to>
    <xdr:cxnSp macro="">
      <xdr:nvCxnSpPr>
        <xdr:cNvPr id="493" name="直線コネクタ 492"/>
        <xdr:cNvCxnSpPr/>
      </xdr:nvCxnSpPr>
      <xdr:spPr>
        <a:xfrm flipV="1">
          <a:off x="19545300" y="5859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139700</xdr:rowOff>
    </xdr:from>
    <xdr:to>
      <xdr:col>98</xdr:col>
      <xdr:colOff>38100</xdr:colOff>
      <xdr:row>35</xdr:row>
      <xdr:rowOff>69850</xdr:rowOff>
    </xdr:to>
    <xdr:sp macro="" textlink="">
      <xdr:nvSpPr>
        <xdr:cNvPr id="494" name="楕円 493"/>
        <xdr:cNvSpPr/>
      </xdr:nvSpPr>
      <xdr:spPr>
        <a:xfrm>
          <a:off x="18605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45720</xdr:rowOff>
    </xdr:from>
    <xdr:to>
      <xdr:col>102</xdr:col>
      <xdr:colOff>114300</xdr:colOff>
      <xdr:row>35</xdr:row>
      <xdr:rowOff>19050</xdr:rowOff>
    </xdr:to>
    <xdr:cxnSp macro="">
      <xdr:nvCxnSpPr>
        <xdr:cNvPr id="495" name="直線コネクタ 494"/>
        <xdr:cNvCxnSpPr/>
      </xdr:nvCxnSpPr>
      <xdr:spPr>
        <a:xfrm flipV="1">
          <a:off x="18656300" y="58750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129557</xdr:rowOff>
    </xdr:from>
    <xdr:ext cx="469744" cy="259045"/>
    <xdr:sp macro="" textlink="">
      <xdr:nvSpPr>
        <xdr:cNvPr id="496" name="n_1aveValue【認定こども園・幼稚園・保育所】&#10;一人当たり面積"/>
        <xdr:cNvSpPr txBox="1"/>
      </xdr:nvSpPr>
      <xdr:spPr>
        <a:xfrm>
          <a:off x="21075727" y="647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144797</xdr:rowOff>
    </xdr:from>
    <xdr:ext cx="469744" cy="259045"/>
    <xdr:sp macro="" textlink="">
      <xdr:nvSpPr>
        <xdr:cNvPr id="497" name="n_2aveValue【認定こども園・幼稚園・保育所】&#10;一人当たり面積"/>
        <xdr:cNvSpPr txBox="1"/>
      </xdr:nvSpPr>
      <xdr:spPr>
        <a:xfrm>
          <a:off x="20199427" y="648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34307</xdr:rowOff>
    </xdr:from>
    <xdr:ext cx="469744" cy="259045"/>
    <xdr:sp macro="" textlink="">
      <xdr:nvSpPr>
        <xdr:cNvPr id="498" name="n_3aveValue【認定こども園・幼稚園・保育所】&#10;一人当たり面積"/>
        <xdr:cNvSpPr txBox="1"/>
      </xdr:nvSpPr>
      <xdr:spPr>
        <a:xfrm>
          <a:off x="19310427" y="654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57167</xdr:rowOff>
    </xdr:from>
    <xdr:ext cx="469744" cy="259045"/>
    <xdr:sp macro="" textlink="">
      <xdr:nvSpPr>
        <xdr:cNvPr id="499" name="n_4aveValue【認定こども園・幼稚園・保育所】&#10;一人当たり面積"/>
        <xdr:cNvSpPr txBox="1"/>
      </xdr:nvSpPr>
      <xdr:spPr>
        <a:xfrm>
          <a:off x="18421427" y="657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82567</xdr:rowOff>
    </xdr:from>
    <xdr:ext cx="469744" cy="259045"/>
    <xdr:sp macro="" textlink="">
      <xdr:nvSpPr>
        <xdr:cNvPr id="500" name="n_1mainValue【認定こども園・幼稚園・保育所】&#10;一人当たり面積"/>
        <xdr:cNvSpPr txBox="1"/>
      </xdr:nvSpPr>
      <xdr:spPr>
        <a:xfrm>
          <a:off x="21075727" y="556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97807</xdr:rowOff>
    </xdr:from>
    <xdr:ext cx="469744" cy="259045"/>
    <xdr:sp macro="" textlink="">
      <xdr:nvSpPr>
        <xdr:cNvPr id="501" name="n_2mainValue【認定こども園・幼稚園・保育所】&#10;一人当たり面積"/>
        <xdr:cNvSpPr txBox="1"/>
      </xdr:nvSpPr>
      <xdr:spPr>
        <a:xfrm>
          <a:off x="20199427" y="55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113047</xdr:rowOff>
    </xdr:from>
    <xdr:ext cx="469744" cy="259045"/>
    <xdr:sp macro="" textlink="">
      <xdr:nvSpPr>
        <xdr:cNvPr id="502" name="n_3mainValue【認定こども園・幼稚園・保育所】&#10;一人当たり面積"/>
        <xdr:cNvSpPr txBox="1"/>
      </xdr:nvSpPr>
      <xdr:spPr>
        <a:xfrm>
          <a:off x="19310427" y="55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86377</xdr:rowOff>
    </xdr:from>
    <xdr:ext cx="469744" cy="259045"/>
    <xdr:sp macro="" textlink="">
      <xdr:nvSpPr>
        <xdr:cNvPr id="503" name="n_4mainValue【認定こども園・幼稚園・保育所】&#10;一人当たり面積"/>
        <xdr:cNvSpPr txBox="1"/>
      </xdr:nvSpPr>
      <xdr:spPr>
        <a:xfrm>
          <a:off x="18421427"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4" name="テキスト ボックス 51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5" name="直線コネクタ 51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6" name="テキスト ボックス 51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7" name="直線コネクタ 51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8" name="テキスト ボックス 51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9" name="直線コネクタ 51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0" name="テキスト ボックス 51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1" name="直線コネクタ 52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2" name="テキスト ボックス 52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3" name="直線コネクタ 52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4" name="テキスト ボックス 52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129540</xdr:rowOff>
    </xdr:from>
    <xdr:to>
      <xdr:col>85</xdr:col>
      <xdr:colOff>126364</xdr:colOff>
      <xdr:row>64</xdr:row>
      <xdr:rowOff>144780</xdr:rowOff>
    </xdr:to>
    <xdr:cxnSp macro="">
      <xdr:nvCxnSpPr>
        <xdr:cNvPr id="528" name="直線コネクタ 527"/>
        <xdr:cNvCxnSpPr/>
      </xdr:nvCxnSpPr>
      <xdr:spPr>
        <a:xfrm flipV="1">
          <a:off x="16318864" y="973074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148607</xdr:rowOff>
    </xdr:from>
    <xdr:ext cx="405111" cy="259045"/>
    <xdr:sp macro="" textlink="">
      <xdr:nvSpPr>
        <xdr:cNvPr id="529" name="【学校施設】&#10;有形固定資産減価償却率最小値テキスト"/>
        <xdr:cNvSpPr txBox="1"/>
      </xdr:nvSpPr>
      <xdr:spPr>
        <a:xfrm>
          <a:off x="16357600" y="1112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144780</xdr:rowOff>
    </xdr:from>
    <xdr:to>
      <xdr:col>86</xdr:col>
      <xdr:colOff>25400</xdr:colOff>
      <xdr:row>64</xdr:row>
      <xdr:rowOff>144780</xdr:rowOff>
    </xdr:to>
    <xdr:cxnSp macro="">
      <xdr:nvCxnSpPr>
        <xdr:cNvPr id="530" name="直線コネクタ 529"/>
        <xdr:cNvCxnSpPr/>
      </xdr:nvCxnSpPr>
      <xdr:spPr>
        <a:xfrm>
          <a:off x="16230600" y="1111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76217</xdr:rowOff>
    </xdr:from>
    <xdr:ext cx="405111" cy="259045"/>
    <xdr:sp macro="" textlink="">
      <xdr:nvSpPr>
        <xdr:cNvPr id="531" name="【学校施設】&#10;有形固定資産減価償却率最大値テキスト"/>
        <xdr:cNvSpPr txBox="1"/>
      </xdr:nvSpPr>
      <xdr:spPr>
        <a:xfrm>
          <a:off x="16357600" y="950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129540</xdr:rowOff>
    </xdr:from>
    <xdr:to>
      <xdr:col>86</xdr:col>
      <xdr:colOff>25400</xdr:colOff>
      <xdr:row>56</xdr:row>
      <xdr:rowOff>129540</xdr:rowOff>
    </xdr:to>
    <xdr:cxnSp macro="">
      <xdr:nvCxnSpPr>
        <xdr:cNvPr id="532" name="直線コネクタ 531"/>
        <xdr:cNvCxnSpPr/>
      </xdr:nvCxnSpPr>
      <xdr:spPr>
        <a:xfrm>
          <a:off x="16230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118127</xdr:rowOff>
    </xdr:from>
    <xdr:ext cx="405111" cy="259045"/>
    <xdr:sp macro="" textlink="">
      <xdr:nvSpPr>
        <xdr:cNvPr id="533" name="【学校施設】&#10;有形固定資産減価償却率平均値テキスト"/>
        <xdr:cNvSpPr txBox="1"/>
      </xdr:nvSpPr>
      <xdr:spPr>
        <a:xfrm>
          <a:off x="16357600" y="10405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139700</xdr:rowOff>
    </xdr:from>
    <xdr:to>
      <xdr:col>85</xdr:col>
      <xdr:colOff>177800</xdr:colOff>
      <xdr:row>61</xdr:row>
      <xdr:rowOff>69850</xdr:rowOff>
    </xdr:to>
    <xdr:sp macro="" textlink="">
      <xdr:nvSpPr>
        <xdr:cNvPr id="534" name="フローチャート: 判断 533"/>
        <xdr:cNvSpPr/>
      </xdr:nvSpPr>
      <xdr:spPr>
        <a:xfrm>
          <a:off x="162687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55880</xdr:rowOff>
    </xdr:from>
    <xdr:to>
      <xdr:col>81</xdr:col>
      <xdr:colOff>101600</xdr:colOff>
      <xdr:row>60</xdr:row>
      <xdr:rowOff>157480</xdr:rowOff>
    </xdr:to>
    <xdr:sp macro="" textlink="">
      <xdr:nvSpPr>
        <xdr:cNvPr id="535" name="フローチャート: 判断 534"/>
        <xdr:cNvSpPr/>
      </xdr:nvSpPr>
      <xdr:spPr>
        <a:xfrm>
          <a:off x="15430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113030</xdr:rowOff>
    </xdr:from>
    <xdr:to>
      <xdr:col>76</xdr:col>
      <xdr:colOff>165100</xdr:colOff>
      <xdr:row>60</xdr:row>
      <xdr:rowOff>43180</xdr:rowOff>
    </xdr:to>
    <xdr:sp macro="" textlink="">
      <xdr:nvSpPr>
        <xdr:cNvPr id="536" name="フローチャート: 判断 535"/>
        <xdr:cNvSpPr/>
      </xdr:nvSpPr>
      <xdr:spPr>
        <a:xfrm>
          <a:off x="14541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55880</xdr:rowOff>
    </xdr:from>
    <xdr:to>
      <xdr:col>72</xdr:col>
      <xdr:colOff>38100</xdr:colOff>
      <xdr:row>58</xdr:row>
      <xdr:rowOff>157480</xdr:rowOff>
    </xdr:to>
    <xdr:sp macro="" textlink="">
      <xdr:nvSpPr>
        <xdr:cNvPr id="537" name="フローチャート: 判断 536"/>
        <xdr:cNvSpPr/>
      </xdr:nvSpPr>
      <xdr:spPr>
        <a:xfrm>
          <a:off x="13652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71120</xdr:rowOff>
    </xdr:from>
    <xdr:to>
      <xdr:col>67</xdr:col>
      <xdr:colOff>101600</xdr:colOff>
      <xdr:row>59</xdr:row>
      <xdr:rowOff>1270</xdr:rowOff>
    </xdr:to>
    <xdr:sp macro="" textlink="">
      <xdr:nvSpPr>
        <xdr:cNvPr id="538" name="フローチャート: 判断 537"/>
        <xdr:cNvSpPr/>
      </xdr:nvSpPr>
      <xdr:spPr>
        <a:xfrm>
          <a:off x="12763500" y="100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59690</xdr:rowOff>
    </xdr:from>
    <xdr:to>
      <xdr:col>85</xdr:col>
      <xdr:colOff>177800</xdr:colOff>
      <xdr:row>59</xdr:row>
      <xdr:rowOff>161290</xdr:rowOff>
    </xdr:to>
    <xdr:sp macro="" textlink="">
      <xdr:nvSpPr>
        <xdr:cNvPr id="544" name="楕円 543"/>
        <xdr:cNvSpPr/>
      </xdr:nvSpPr>
      <xdr:spPr>
        <a:xfrm>
          <a:off x="162687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82567</xdr:rowOff>
    </xdr:from>
    <xdr:ext cx="405111" cy="259045"/>
    <xdr:sp macro="" textlink="">
      <xdr:nvSpPr>
        <xdr:cNvPr id="545" name="【学校施設】&#10;有形固定資産減価償却率該当値テキスト"/>
        <xdr:cNvSpPr txBox="1"/>
      </xdr:nvSpPr>
      <xdr:spPr>
        <a:xfrm>
          <a:off x="16357600"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86360</xdr:rowOff>
    </xdr:from>
    <xdr:to>
      <xdr:col>81</xdr:col>
      <xdr:colOff>101600</xdr:colOff>
      <xdr:row>59</xdr:row>
      <xdr:rowOff>16510</xdr:rowOff>
    </xdr:to>
    <xdr:sp macro="" textlink="">
      <xdr:nvSpPr>
        <xdr:cNvPr id="546" name="楕円 545"/>
        <xdr:cNvSpPr/>
      </xdr:nvSpPr>
      <xdr:spPr>
        <a:xfrm>
          <a:off x="15430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137160</xdr:rowOff>
    </xdr:from>
    <xdr:to>
      <xdr:col>85</xdr:col>
      <xdr:colOff>127000</xdr:colOff>
      <xdr:row>59</xdr:row>
      <xdr:rowOff>110490</xdr:rowOff>
    </xdr:to>
    <xdr:cxnSp macro="">
      <xdr:nvCxnSpPr>
        <xdr:cNvPr id="547" name="直線コネクタ 546"/>
        <xdr:cNvCxnSpPr/>
      </xdr:nvCxnSpPr>
      <xdr:spPr>
        <a:xfrm>
          <a:off x="15481300" y="1008126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105410</xdr:rowOff>
    </xdr:from>
    <xdr:to>
      <xdr:col>76</xdr:col>
      <xdr:colOff>165100</xdr:colOff>
      <xdr:row>58</xdr:row>
      <xdr:rowOff>35560</xdr:rowOff>
    </xdr:to>
    <xdr:sp macro="" textlink="">
      <xdr:nvSpPr>
        <xdr:cNvPr id="548" name="楕円 547"/>
        <xdr:cNvSpPr/>
      </xdr:nvSpPr>
      <xdr:spPr>
        <a:xfrm>
          <a:off x="14541500" y="98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156210</xdr:rowOff>
    </xdr:from>
    <xdr:to>
      <xdr:col>81</xdr:col>
      <xdr:colOff>50800</xdr:colOff>
      <xdr:row>58</xdr:row>
      <xdr:rowOff>137160</xdr:rowOff>
    </xdr:to>
    <xdr:cxnSp macro="">
      <xdr:nvCxnSpPr>
        <xdr:cNvPr id="549" name="直線コネクタ 548"/>
        <xdr:cNvCxnSpPr/>
      </xdr:nvCxnSpPr>
      <xdr:spPr>
        <a:xfrm>
          <a:off x="14592300" y="992886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101600</xdr:rowOff>
    </xdr:from>
    <xdr:to>
      <xdr:col>72</xdr:col>
      <xdr:colOff>38100</xdr:colOff>
      <xdr:row>57</xdr:row>
      <xdr:rowOff>31750</xdr:rowOff>
    </xdr:to>
    <xdr:sp macro="" textlink="">
      <xdr:nvSpPr>
        <xdr:cNvPr id="550" name="楕円 549"/>
        <xdr:cNvSpPr/>
      </xdr:nvSpPr>
      <xdr:spPr>
        <a:xfrm>
          <a:off x="136525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152400</xdr:rowOff>
    </xdr:from>
    <xdr:to>
      <xdr:col>76</xdr:col>
      <xdr:colOff>114300</xdr:colOff>
      <xdr:row>57</xdr:row>
      <xdr:rowOff>156210</xdr:rowOff>
    </xdr:to>
    <xdr:cxnSp macro="">
      <xdr:nvCxnSpPr>
        <xdr:cNvPr id="551" name="直線コネクタ 550"/>
        <xdr:cNvCxnSpPr/>
      </xdr:nvCxnSpPr>
      <xdr:spPr>
        <a:xfrm>
          <a:off x="13703300" y="975360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93980</xdr:rowOff>
    </xdr:from>
    <xdr:to>
      <xdr:col>67</xdr:col>
      <xdr:colOff>101600</xdr:colOff>
      <xdr:row>57</xdr:row>
      <xdr:rowOff>24130</xdr:rowOff>
    </xdr:to>
    <xdr:sp macro="" textlink="">
      <xdr:nvSpPr>
        <xdr:cNvPr id="552" name="楕円 551"/>
        <xdr:cNvSpPr/>
      </xdr:nvSpPr>
      <xdr:spPr>
        <a:xfrm>
          <a:off x="12763500" y="969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144780</xdr:rowOff>
    </xdr:from>
    <xdr:to>
      <xdr:col>71</xdr:col>
      <xdr:colOff>177800</xdr:colOff>
      <xdr:row>56</xdr:row>
      <xdr:rowOff>152400</xdr:rowOff>
    </xdr:to>
    <xdr:cxnSp macro="">
      <xdr:nvCxnSpPr>
        <xdr:cNvPr id="553" name="直線コネクタ 552"/>
        <xdr:cNvCxnSpPr/>
      </xdr:nvCxnSpPr>
      <xdr:spPr>
        <a:xfrm>
          <a:off x="12814300" y="9745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148607</xdr:rowOff>
    </xdr:from>
    <xdr:ext cx="405111" cy="259045"/>
    <xdr:sp macro="" textlink="">
      <xdr:nvSpPr>
        <xdr:cNvPr id="554" name="n_1aveValue【学校施設】&#10;有形固定資産減価償却率"/>
        <xdr:cNvSpPr txBox="1"/>
      </xdr:nvSpPr>
      <xdr:spPr>
        <a:xfrm>
          <a:off x="152660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34307</xdr:rowOff>
    </xdr:from>
    <xdr:ext cx="405111" cy="259045"/>
    <xdr:sp macro="" textlink="">
      <xdr:nvSpPr>
        <xdr:cNvPr id="555" name="n_2aveValue【学校施設】&#10;有形固定資産減価償却率"/>
        <xdr:cNvSpPr txBox="1"/>
      </xdr:nvSpPr>
      <xdr:spPr>
        <a:xfrm>
          <a:off x="143897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148607</xdr:rowOff>
    </xdr:from>
    <xdr:ext cx="405111" cy="259045"/>
    <xdr:sp macro="" textlink="">
      <xdr:nvSpPr>
        <xdr:cNvPr id="556" name="n_3aveValue【学校施設】&#10;有形固定資産減価償却率"/>
        <xdr:cNvSpPr txBox="1"/>
      </xdr:nvSpPr>
      <xdr:spPr>
        <a:xfrm>
          <a:off x="13500744" y="1009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163847</xdr:rowOff>
    </xdr:from>
    <xdr:ext cx="405111" cy="259045"/>
    <xdr:sp macro="" textlink="">
      <xdr:nvSpPr>
        <xdr:cNvPr id="557" name="n_4aveValue【学校施設】&#10;有形固定資産減価償却率"/>
        <xdr:cNvSpPr txBox="1"/>
      </xdr:nvSpPr>
      <xdr:spPr>
        <a:xfrm>
          <a:off x="12611744" y="1010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33037</xdr:rowOff>
    </xdr:from>
    <xdr:ext cx="405111" cy="259045"/>
    <xdr:sp macro="" textlink="">
      <xdr:nvSpPr>
        <xdr:cNvPr id="558" name="n_1mainValue【学校施設】&#10;有形固定資産減価償却率"/>
        <xdr:cNvSpPr txBox="1"/>
      </xdr:nvSpPr>
      <xdr:spPr>
        <a:xfrm>
          <a:off x="152660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52087</xdr:rowOff>
    </xdr:from>
    <xdr:ext cx="405111" cy="259045"/>
    <xdr:sp macro="" textlink="">
      <xdr:nvSpPr>
        <xdr:cNvPr id="559" name="n_2mainValue【学校施設】&#10;有形固定資産減価償却率"/>
        <xdr:cNvSpPr txBox="1"/>
      </xdr:nvSpPr>
      <xdr:spPr>
        <a:xfrm>
          <a:off x="14389744" y="965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48277</xdr:rowOff>
    </xdr:from>
    <xdr:ext cx="405111" cy="259045"/>
    <xdr:sp macro="" textlink="">
      <xdr:nvSpPr>
        <xdr:cNvPr id="560" name="n_3mainValue【学校施設】&#10;有形固定資産減価償却率"/>
        <xdr:cNvSpPr txBox="1"/>
      </xdr:nvSpPr>
      <xdr:spPr>
        <a:xfrm>
          <a:off x="13500744" y="947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40657</xdr:rowOff>
    </xdr:from>
    <xdr:ext cx="405111" cy="259045"/>
    <xdr:sp macro="" textlink="">
      <xdr:nvSpPr>
        <xdr:cNvPr id="561" name="n_4mainValue【学校施設】&#10;有形固定資産減価償却率"/>
        <xdr:cNvSpPr txBox="1"/>
      </xdr:nvSpPr>
      <xdr:spPr>
        <a:xfrm>
          <a:off x="12611744" y="947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3" name="直線コネクタ 57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4" name="テキスト ボックス 57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5" name="直線コネクタ 57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6" name="テキスト ボックス 57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7" name="直線コネクタ 57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8" name="テキスト ボックス 57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9" name="直線コネクタ 57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0" name="テキスト ボックス 57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1" name="直線コネクタ 58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2" name="テキスト ボックス 58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3" name="直線コネクタ 58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4" name="テキスト ボックス 58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166551</xdr:rowOff>
    </xdr:from>
    <xdr:to>
      <xdr:col>116</xdr:col>
      <xdr:colOff>62864</xdr:colOff>
      <xdr:row>64</xdr:row>
      <xdr:rowOff>124097</xdr:rowOff>
    </xdr:to>
    <xdr:cxnSp macro="">
      <xdr:nvCxnSpPr>
        <xdr:cNvPr id="588" name="直線コネクタ 587"/>
        <xdr:cNvCxnSpPr/>
      </xdr:nvCxnSpPr>
      <xdr:spPr>
        <a:xfrm flipV="1">
          <a:off x="22160864" y="9596301"/>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127924</xdr:rowOff>
    </xdr:from>
    <xdr:ext cx="469744" cy="259045"/>
    <xdr:sp macro="" textlink="">
      <xdr:nvSpPr>
        <xdr:cNvPr id="589" name="【学校施設】&#10;一人当たり面積最小値テキスト"/>
        <xdr:cNvSpPr txBox="1"/>
      </xdr:nvSpPr>
      <xdr:spPr>
        <a:xfrm>
          <a:off x="22199600" y="1110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124097</xdr:rowOff>
    </xdr:from>
    <xdr:to>
      <xdr:col>116</xdr:col>
      <xdr:colOff>152400</xdr:colOff>
      <xdr:row>64</xdr:row>
      <xdr:rowOff>124097</xdr:rowOff>
    </xdr:to>
    <xdr:cxnSp macro="">
      <xdr:nvCxnSpPr>
        <xdr:cNvPr id="590" name="直線コネクタ 589"/>
        <xdr:cNvCxnSpPr/>
      </xdr:nvCxnSpPr>
      <xdr:spPr>
        <a:xfrm>
          <a:off x="22072600" y="1109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113228</xdr:rowOff>
    </xdr:from>
    <xdr:ext cx="469744" cy="259045"/>
    <xdr:sp macro="" textlink="">
      <xdr:nvSpPr>
        <xdr:cNvPr id="591" name="【学校施設】&#10;一人当たり面積最大値テキスト"/>
        <xdr:cNvSpPr txBox="1"/>
      </xdr:nvSpPr>
      <xdr:spPr>
        <a:xfrm>
          <a:off x="22199600" y="937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166551</xdr:rowOff>
    </xdr:from>
    <xdr:to>
      <xdr:col>116</xdr:col>
      <xdr:colOff>152400</xdr:colOff>
      <xdr:row>55</xdr:row>
      <xdr:rowOff>166551</xdr:rowOff>
    </xdr:to>
    <xdr:cxnSp macro="">
      <xdr:nvCxnSpPr>
        <xdr:cNvPr id="592" name="直線コネクタ 591"/>
        <xdr:cNvCxnSpPr/>
      </xdr:nvCxnSpPr>
      <xdr:spPr>
        <a:xfrm>
          <a:off x="22072600" y="959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48821</xdr:rowOff>
    </xdr:from>
    <xdr:ext cx="469744" cy="259045"/>
    <xdr:sp macro="" textlink="">
      <xdr:nvSpPr>
        <xdr:cNvPr id="593" name="【学校施設】&#10;一人当たり面積平均値テキスト"/>
        <xdr:cNvSpPr txBox="1"/>
      </xdr:nvSpPr>
      <xdr:spPr>
        <a:xfrm>
          <a:off x="22199600" y="10164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25944</xdr:rowOff>
    </xdr:from>
    <xdr:to>
      <xdr:col>116</xdr:col>
      <xdr:colOff>114300</xdr:colOff>
      <xdr:row>60</xdr:row>
      <xdr:rowOff>127544</xdr:rowOff>
    </xdr:to>
    <xdr:sp macro="" textlink="">
      <xdr:nvSpPr>
        <xdr:cNvPr id="594" name="フローチャート: 判断 593"/>
        <xdr:cNvSpPr/>
      </xdr:nvSpPr>
      <xdr:spPr>
        <a:xfrm>
          <a:off x="221107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92891</xdr:rowOff>
    </xdr:from>
    <xdr:to>
      <xdr:col>112</xdr:col>
      <xdr:colOff>38100</xdr:colOff>
      <xdr:row>61</xdr:row>
      <xdr:rowOff>23041</xdr:rowOff>
    </xdr:to>
    <xdr:sp macro="" textlink="">
      <xdr:nvSpPr>
        <xdr:cNvPr id="595" name="フローチャート: 判断 594"/>
        <xdr:cNvSpPr/>
      </xdr:nvSpPr>
      <xdr:spPr>
        <a:xfrm>
          <a:off x="21272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159838</xdr:rowOff>
    </xdr:from>
    <xdr:to>
      <xdr:col>107</xdr:col>
      <xdr:colOff>101600</xdr:colOff>
      <xdr:row>61</xdr:row>
      <xdr:rowOff>89988</xdr:rowOff>
    </xdr:to>
    <xdr:sp macro="" textlink="">
      <xdr:nvSpPr>
        <xdr:cNvPr id="596" name="フローチャート: 判断 595"/>
        <xdr:cNvSpPr/>
      </xdr:nvSpPr>
      <xdr:spPr>
        <a:xfrm>
          <a:off x="203835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597" name="フローチャート: 判断 596"/>
        <xdr:cNvSpPr/>
      </xdr:nvSpPr>
      <xdr:spPr>
        <a:xfrm>
          <a:off x="19494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99423</xdr:rowOff>
    </xdr:from>
    <xdr:to>
      <xdr:col>98</xdr:col>
      <xdr:colOff>38100</xdr:colOff>
      <xdr:row>63</xdr:row>
      <xdr:rowOff>29573</xdr:rowOff>
    </xdr:to>
    <xdr:sp macro="" textlink="">
      <xdr:nvSpPr>
        <xdr:cNvPr id="598" name="フローチャート: 判断 597"/>
        <xdr:cNvSpPr/>
      </xdr:nvSpPr>
      <xdr:spPr>
        <a:xfrm>
          <a:off x="18605500" y="1072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135346</xdr:rowOff>
    </xdr:from>
    <xdr:to>
      <xdr:col>116</xdr:col>
      <xdr:colOff>114300</xdr:colOff>
      <xdr:row>61</xdr:row>
      <xdr:rowOff>65496</xdr:rowOff>
    </xdr:to>
    <xdr:sp macro="" textlink="">
      <xdr:nvSpPr>
        <xdr:cNvPr id="604" name="楕円 603"/>
        <xdr:cNvSpPr/>
      </xdr:nvSpPr>
      <xdr:spPr>
        <a:xfrm>
          <a:off x="221107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113773</xdr:rowOff>
    </xdr:from>
    <xdr:ext cx="469744" cy="259045"/>
    <xdr:sp macro="" textlink="">
      <xdr:nvSpPr>
        <xdr:cNvPr id="605" name="【学校施設】&#10;一人当たり面積該当値テキスト"/>
        <xdr:cNvSpPr txBox="1"/>
      </xdr:nvSpPr>
      <xdr:spPr>
        <a:xfrm>
          <a:off x="22199600" y="1040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16147</xdr:rowOff>
    </xdr:from>
    <xdr:to>
      <xdr:col>112</xdr:col>
      <xdr:colOff>38100</xdr:colOff>
      <xdr:row>61</xdr:row>
      <xdr:rowOff>117747</xdr:rowOff>
    </xdr:to>
    <xdr:sp macro="" textlink="">
      <xdr:nvSpPr>
        <xdr:cNvPr id="606" name="楕円 605"/>
        <xdr:cNvSpPr/>
      </xdr:nvSpPr>
      <xdr:spPr>
        <a:xfrm>
          <a:off x="212725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14696</xdr:rowOff>
    </xdr:from>
    <xdr:to>
      <xdr:col>116</xdr:col>
      <xdr:colOff>63500</xdr:colOff>
      <xdr:row>61</xdr:row>
      <xdr:rowOff>66947</xdr:rowOff>
    </xdr:to>
    <xdr:cxnSp macro="">
      <xdr:nvCxnSpPr>
        <xdr:cNvPr id="607" name="直線コネクタ 606"/>
        <xdr:cNvCxnSpPr/>
      </xdr:nvCxnSpPr>
      <xdr:spPr>
        <a:xfrm flipV="1">
          <a:off x="21323300" y="10473146"/>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53703</xdr:rowOff>
    </xdr:from>
    <xdr:to>
      <xdr:col>107</xdr:col>
      <xdr:colOff>101600</xdr:colOff>
      <xdr:row>61</xdr:row>
      <xdr:rowOff>155303</xdr:rowOff>
    </xdr:to>
    <xdr:sp macro="" textlink="">
      <xdr:nvSpPr>
        <xdr:cNvPr id="608" name="楕円 607"/>
        <xdr:cNvSpPr/>
      </xdr:nvSpPr>
      <xdr:spPr>
        <a:xfrm>
          <a:off x="20383500" y="1051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66947</xdr:rowOff>
    </xdr:from>
    <xdr:to>
      <xdr:col>111</xdr:col>
      <xdr:colOff>177800</xdr:colOff>
      <xdr:row>61</xdr:row>
      <xdr:rowOff>104503</xdr:rowOff>
    </xdr:to>
    <xdr:cxnSp macro="">
      <xdr:nvCxnSpPr>
        <xdr:cNvPr id="609" name="直線コネクタ 608"/>
        <xdr:cNvCxnSpPr/>
      </xdr:nvCxnSpPr>
      <xdr:spPr>
        <a:xfrm flipV="1">
          <a:off x="20434300" y="1052539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91259</xdr:rowOff>
    </xdr:from>
    <xdr:to>
      <xdr:col>102</xdr:col>
      <xdr:colOff>165100</xdr:colOff>
      <xdr:row>62</xdr:row>
      <xdr:rowOff>21409</xdr:rowOff>
    </xdr:to>
    <xdr:sp macro="" textlink="">
      <xdr:nvSpPr>
        <xdr:cNvPr id="610" name="楕円 609"/>
        <xdr:cNvSpPr/>
      </xdr:nvSpPr>
      <xdr:spPr>
        <a:xfrm>
          <a:off x="19494500" y="105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104503</xdr:rowOff>
    </xdr:from>
    <xdr:to>
      <xdr:col>107</xdr:col>
      <xdr:colOff>50800</xdr:colOff>
      <xdr:row>61</xdr:row>
      <xdr:rowOff>142059</xdr:rowOff>
    </xdr:to>
    <xdr:cxnSp macro="">
      <xdr:nvCxnSpPr>
        <xdr:cNvPr id="611" name="直線コネクタ 610"/>
        <xdr:cNvCxnSpPr/>
      </xdr:nvCxnSpPr>
      <xdr:spPr>
        <a:xfrm flipV="1">
          <a:off x="19545300" y="1056295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153307</xdr:rowOff>
    </xdr:from>
    <xdr:to>
      <xdr:col>98</xdr:col>
      <xdr:colOff>38100</xdr:colOff>
      <xdr:row>62</xdr:row>
      <xdr:rowOff>83457</xdr:rowOff>
    </xdr:to>
    <xdr:sp macro="" textlink="">
      <xdr:nvSpPr>
        <xdr:cNvPr id="612" name="楕円 611"/>
        <xdr:cNvSpPr/>
      </xdr:nvSpPr>
      <xdr:spPr>
        <a:xfrm>
          <a:off x="186055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142059</xdr:rowOff>
    </xdr:from>
    <xdr:to>
      <xdr:col>102</xdr:col>
      <xdr:colOff>114300</xdr:colOff>
      <xdr:row>62</xdr:row>
      <xdr:rowOff>32657</xdr:rowOff>
    </xdr:to>
    <xdr:cxnSp macro="">
      <xdr:nvCxnSpPr>
        <xdr:cNvPr id="613" name="直線コネクタ 612"/>
        <xdr:cNvCxnSpPr/>
      </xdr:nvCxnSpPr>
      <xdr:spPr>
        <a:xfrm flipV="1">
          <a:off x="18656300" y="10600509"/>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39568</xdr:rowOff>
    </xdr:from>
    <xdr:ext cx="469744" cy="259045"/>
    <xdr:sp macro="" textlink="">
      <xdr:nvSpPr>
        <xdr:cNvPr id="614" name="n_1aveValue【学校施設】&#10;一人当たり面積"/>
        <xdr:cNvSpPr txBox="1"/>
      </xdr:nvSpPr>
      <xdr:spPr>
        <a:xfrm>
          <a:off x="21075727" y="10155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106515</xdr:rowOff>
    </xdr:from>
    <xdr:ext cx="469744" cy="259045"/>
    <xdr:sp macro="" textlink="">
      <xdr:nvSpPr>
        <xdr:cNvPr id="615" name="n_2aveValue【学校施設】&#10;一人当たり面積"/>
        <xdr:cNvSpPr txBox="1"/>
      </xdr:nvSpPr>
      <xdr:spPr>
        <a:xfrm>
          <a:off x="20199427" y="1022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99077</xdr:rowOff>
    </xdr:from>
    <xdr:ext cx="469744" cy="259045"/>
    <xdr:sp macro="" textlink="">
      <xdr:nvSpPr>
        <xdr:cNvPr id="616" name="n_3aveValue【学校施設】&#10;一人当たり面積"/>
        <xdr:cNvSpPr txBox="1"/>
      </xdr:nvSpPr>
      <xdr:spPr>
        <a:xfrm>
          <a:off x="19310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20700</xdr:rowOff>
    </xdr:from>
    <xdr:ext cx="469744" cy="259045"/>
    <xdr:sp macro="" textlink="">
      <xdr:nvSpPr>
        <xdr:cNvPr id="617" name="n_4aveValue【学校施設】&#10;一人当たり面積"/>
        <xdr:cNvSpPr txBox="1"/>
      </xdr:nvSpPr>
      <xdr:spPr>
        <a:xfrm>
          <a:off x="18421427" y="1082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108874</xdr:rowOff>
    </xdr:from>
    <xdr:ext cx="469744" cy="259045"/>
    <xdr:sp macro="" textlink="">
      <xdr:nvSpPr>
        <xdr:cNvPr id="618" name="n_1mainValue【学校施設】&#10;一人当たり面積"/>
        <xdr:cNvSpPr txBox="1"/>
      </xdr:nvSpPr>
      <xdr:spPr>
        <a:xfrm>
          <a:off x="21075727" y="1056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146430</xdr:rowOff>
    </xdr:from>
    <xdr:ext cx="469744" cy="259045"/>
    <xdr:sp macro="" textlink="">
      <xdr:nvSpPr>
        <xdr:cNvPr id="619" name="n_2mainValue【学校施設】&#10;一人当たり面積"/>
        <xdr:cNvSpPr txBox="1"/>
      </xdr:nvSpPr>
      <xdr:spPr>
        <a:xfrm>
          <a:off x="20199427" y="1060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37936</xdr:rowOff>
    </xdr:from>
    <xdr:ext cx="469744" cy="259045"/>
    <xdr:sp macro="" textlink="">
      <xdr:nvSpPr>
        <xdr:cNvPr id="620" name="n_3mainValue【学校施設】&#10;一人当たり面積"/>
        <xdr:cNvSpPr txBox="1"/>
      </xdr:nvSpPr>
      <xdr:spPr>
        <a:xfrm>
          <a:off x="19310427" y="10324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99984</xdr:rowOff>
    </xdr:from>
    <xdr:ext cx="469744" cy="259045"/>
    <xdr:sp macro="" textlink="">
      <xdr:nvSpPr>
        <xdr:cNvPr id="621" name="n_4mainValue【学校施設】&#10;一人当たり面積"/>
        <xdr:cNvSpPr txBox="1"/>
      </xdr:nvSpPr>
      <xdr:spPr>
        <a:xfrm>
          <a:off x="18421427" y="1038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49" name="直線コネクタ 648"/>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50" name="テキスト ボックス 649"/>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51" name="直線コネクタ 650"/>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52" name="テキスト ボックス 651"/>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53" name="直線コネクタ 652"/>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54" name="テキスト ボックス 653"/>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55" name="直線コネクタ 654"/>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56" name="テキスト ボックス 655"/>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58" name="テキスト ボックス 657"/>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165354</xdr:rowOff>
    </xdr:from>
    <xdr:to>
      <xdr:col>85</xdr:col>
      <xdr:colOff>126364</xdr:colOff>
      <xdr:row>108</xdr:row>
      <xdr:rowOff>64770</xdr:rowOff>
    </xdr:to>
    <xdr:cxnSp macro="">
      <xdr:nvCxnSpPr>
        <xdr:cNvPr id="660" name="直線コネクタ 659"/>
        <xdr:cNvCxnSpPr/>
      </xdr:nvCxnSpPr>
      <xdr:spPr>
        <a:xfrm flipV="1">
          <a:off x="16318864" y="17138904"/>
          <a:ext cx="0" cy="1442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68597</xdr:rowOff>
    </xdr:from>
    <xdr:ext cx="405111" cy="259045"/>
    <xdr:sp macro="" textlink="">
      <xdr:nvSpPr>
        <xdr:cNvPr id="661" name="【公民館】&#10;有形固定資産減価償却率最小値テキスト"/>
        <xdr:cNvSpPr txBox="1"/>
      </xdr:nvSpPr>
      <xdr:spPr>
        <a:xfrm>
          <a:off x="16357600" y="185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64770</xdr:rowOff>
    </xdr:from>
    <xdr:to>
      <xdr:col>86</xdr:col>
      <xdr:colOff>25400</xdr:colOff>
      <xdr:row>108</xdr:row>
      <xdr:rowOff>64770</xdr:rowOff>
    </xdr:to>
    <xdr:cxnSp macro="">
      <xdr:nvCxnSpPr>
        <xdr:cNvPr id="662" name="直線コネクタ 661"/>
        <xdr:cNvCxnSpPr/>
      </xdr:nvCxnSpPr>
      <xdr:spPr>
        <a:xfrm>
          <a:off x="16230600" y="1858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112031</xdr:rowOff>
    </xdr:from>
    <xdr:ext cx="405111" cy="259045"/>
    <xdr:sp macro="" textlink="">
      <xdr:nvSpPr>
        <xdr:cNvPr id="663" name="【公民館】&#10;有形固定資産減価償却率最大値テキスト"/>
        <xdr:cNvSpPr txBox="1"/>
      </xdr:nvSpPr>
      <xdr:spPr>
        <a:xfrm>
          <a:off x="16357600" y="1691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165354</xdr:rowOff>
    </xdr:from>
    <xdr:to>
      <xdr:col>86</xdr:col>
      <xdr:colOff>25400</xdr:colOff>
      <xdr:row>99</xdr:row>
      <xdr:rowOff>165354</xdr:rowOff>
    </xdr:to>
    <xdr:cxnSp macro="">
      <xdr:nvCxnSpPr>
        <xdr:cNvPr id="664" name="直線コネクタ 663"/>
        <xdr:cNvCxnSpPr/>
      </xdr:nvCxnSpPr>
      <xdr:spPr>
        <a:xfrm>
          <a:off x="16230600" y="1713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116857</xdr:rowOff>
    </xdr:from>
    <xdr:ext cx="405111" cy="259045"/>
    <xdr:sp macro="" textlink="">
      <xdr:nvSpPr>
        <xdr:cNvPr id="665" name="【公民館】&#10;有形固定資産減価償却率平均値テキスト"/>
        <xdr:cNvSpPr txBox="1"/>
      </xdr:nvSpPr>
      <xdr:spPr>
        <a:xfrm>
          <a:off x="16357600" y="17261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93980</xdr:rowOff>
    </xdr:from>
    <xdr:to>
      <xdr:col>85</xdr:col>
      <xdr:colOff>177800</xdr:colOff>
      <xdr:row>102</xdr:row>
      <xdr:rowOff>24130</xdr:rowOff>
    </xdr:to>
    <xdr:sp macro="" textlink="">
      <xdr:nvSpPr>
        <xdr:cNvPr id="666" name="フローチャート: 判断 665"/>
        <xdr:cNvSpPr/>
      </xdr:nvSpPr>
      <xdr:spPr>
        <a:xfrm>
          <a:off x="16268700" y="1741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101</xdr:row>
      <xdr:rowOff>130556</xdr:rowOff>
    </xdr:from>
    <xdr:to>
      <xdr:col>81</xdr:col>
      <xdr:colOff>101600</xdr:colOff>
      <xdr:row>102</xdr:row>
      <xdr:rowOff>60706</xdr:rowOff>
    </xdr:to>
    <xdr:sp macro="" textlink="">
      <xdr:nvSpPr>
        <xdr:cNvPr id="667" name="フローチャート: 判断 666"/>
        <xdr:cNvSpPr/>
      </xdr:nvSpPr>
      <xdr:spPr>
        <a:xfrm>
          <a:off x="15430500" y="1744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128270</xdr:rowOff>
    </xdr:from>
    <xdr:to>
      <xdr:col>76</xdr:col>
      <xdr:colOff>165100</xdr:colOff>
      <xdr:row>102</xdr:row>
      <xdr:rowOff>58420</xdr:rowOff>
    </xdr:to>
    <xdr:sp macro="" textlink="">
      <xdr:nvSpPr>
        <xdr:cNvPr id="668" name="フローチャート: 判断 667"/>
        <xdr:cNvSpPr/>
      </xdr:nvSpPr>
      <xdr:spPr>
        <a:xfrm>
          <a:off x="14541500" y="1744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114554</xdr:rowOff>
    </xdr:from>
    <xdr:to>
      <xdr:col>72</xdr:col>
      <xdr:colOff>38100</xdr:colOff>
      <xdr:row>103</xdr:row>
      <xdr:rowOff>44704</xdr:rowOff>
    </xdr:to>
    <xdr:sp macro="" textlink="">
      <xdr:nvSpPr>
        <xdr:cNvPr id="669" name="フローチャート: 判断 668"/>
        <xdr:cNvSpPr/>
      </xdr:nvSpPr>
      <xdr:spPr>
        <a:xfrm>
          <a:off x="13652500" y="1760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36830</xdr:rowOff>
    </xdr:from>
    <xdr:to>
      <xdr:col>67</xdr:col>
      <xdr:colOff>101600</xdr:colOff>
      <xdr:row>102</xdr:row>
      <xdr:rowOff>138430</xdr:rowOff>
    </xdr:to>
    <xdr:sp macro="" textlink="">
      <xdr:nvSpPr>
        <xdr:cNvPr id="670" name="フローチャート: 判断 669"/>
        <xdr:cNvSpPr/>
      </xdr:nvSpPr>
      <xdr:spPr>
        <a:xfrm>
          <a:off x="12763500" y="1752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13970</xdr:rowOff>
    </xdr:from>
    <xdr:to>
      <xdr:col>85</xdr:col>
      <xdr:colOff>177800</xdr:colOff>
      <xdr:row>108</xdr:row>
      <xdr:rowOff>115570</xdr:rowOff>
    </xdr:to>
    <xdr:sp macro="" textlink="">
      <xdr:nvSpPr>
        <xdr:cNvPr id="676" name="楕円 675"/>
        <xdr:cNvSpPr/>
      </xdr:nvSpPr>
      <xdr:spPr>
        <a:xfrm>
          <a:off x="16268700" y="185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100347</xdr:rowOff>
    </xdr:from>
    <xdr:ext cx="405111" cy="259045"/>
    <xdr:sp macro="" textlink="">
      <xdr:nvSpPr>
        <xdr:cNvPr id="677" name="【公民館】&#10;有形固定資産減価償却率該当値テキスト"/>
        <xdr:cNvSpPr txBox="1"/>
      </xdr:nvSpPr>
      <xdr:spPr>
        <a:xfrm>
          <a:off x="16357600" y="1844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11685</xdr:rowOff>
    </xdr:from>
    <xdr:to>
      <xdr:col>81</xdr:col>
      <xdr:colOff>101600</xdr:colOff>
      <xdr:row>108</xdr:row>
      <xdr:rowOff>113285</xdr:rowOff>
    </xdr:to>
    <xdr:sp macro="" textlink="">
      <xdr:nvSpPr>
        <xdr:cNvPr id="678" name="楕円 677"/>
        <xdr:cNvSpPr/>
      </xdr:nvSpPr>
      <xdr:spPr>
        <a:xfrm>
          <a:off x="15430500" y="1852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62485</xdr:rowOff>
    </xdr:from>
    <xdr:to>
      <xdr:col>85</xdr:col>
      <xdr:colOff>127000</xdr:colOff>
      <xdr:row>108</xdr:row>
      <xdr:rowOff>64770</xdr:rowOff>
    </xdr:to>
    <xdr:cxnSp macro="">
      <xdr:nvCxnSpPr>
        <xdr:cNvPr id="679" name="直線コネクタ 678"/>
        <xdr:cNvCxnSpPr/>
      </xdr:nvCxnSpPr>
      <xdr:spPr>
        <a:xfrm>
          <a:off x="15481300" y="18579085"/>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11685</xdr:rowOff>
    </xdr:from>
    <xdr:to>
      <xdr:col>76</xdr:col>
      <xdr:colOff>165100</xdr:colOff>
      <xdr:row>108</xdr:row>
      <xdr:rowOff>113285</xdr:rowOff>
    </xdr:to>
    <xdr:sp macro="" textlink="">
      <xdr:nvSpPr>
        <xdr:cNvPr id="680" name="楕円 679"/>
        <xdr:cNvSpPr/>
      </xdr:nvSpPr>
      <xdr:spPr>
        <a:xfrm>
          <a:off x="14541500" y="1852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62485</xdr:rowOff>
    </xdr:from>
    <xdr:to>
      <xdr:col>81</xdr:col>
      <xdr:colOff>50800</xdr:colOff>
      <xdr:row>108</xdr:row>
      <xdr:rowOff>62485</xdr:rowOff>
    </xdr:to>
    <xdr:cxnSp macro="">
      <xdr:nvCxnSpPr>
        <xdr:cNvPr id="681" name="直線コネクタ 680"/>
        <xdr:cNvCxnSpPr/>
      </xdr:nvCxnSpPr>
      <xdr:spPr>
        <a:xfrm>
          <a:off x="14592300" y="18579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11685</xdr:rowOff>
    </xdr:from>
    <xdr:to>
      <xdr:col>72</xdr:col>
      <xdr:colOff>38100</xdr:colOff>
      <xdr:row>108</xdr:row>
      <xdr:rowOff>113285</xdr:rowOff>
    </xdr:to>
    <xdr:sp macro="" textlink="">
      <xdr:nvSpPr>
        <xdr:cNvPr id="682" name="楕円 681"/>
        <xdr:cNvSpPr/>
      </xdr:nvSpPr>
      <xdr:spPr>
        <a:xfrm>
          <a:off x="13652500" y="1852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62485</xdr:rowOff>
    </xdr:from>
    <xdr:to>
      <xdr:col>76</xdr:col>
      <xdr:colOff>114300</xdr:colOff>
      <xdr:row>108</xdr:row>
      <xdr:rowOff>62485</xdr:rowOff>
    </xdr:to>
    <xdr:cxnSp macro="">
      <xdr:nvCxnSpPr>
        <xdr:cNvPr id="683" name="直線コネクタ 682"/>
        <xdr:cNvCxnSpPr/>
      </xdr:nvCxnSpPr>
      <xdr:spPr>
        <a:xfrm>
          <a:off x="13703300" y="18579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11685</xdr:rowOff>
    </xdr:from>
    <xdr:to>
      <xdr:col>67</xdr:col>
      <xdr:colOff>101600</xdr:colOff>
      <xdr:row>108</xdr:row>
      <xdr:rowOff>113285</xdr:rowOff>
    </xdr:to>
    <xdr:sp macro="" textlink="">
      <xdr:nvSpPr>
        <xdr:cNvPr id="684" name="楕円 683"/>
        <xdr:cNvSpPr/>
      </xdr:nvSpPr>
      <xdr:spPr>
        <a:xfrm>
          <a:off x="12763500" y="1852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62485</xdr:rowOff>
    </xdr:from>
    <xdr:to>
      <xdr:col>71</xdr:col>
      <xdr:colOff>177800</xdr:colOff>
      <xdr:row>108</xdr:row>
      <xdr:rowOff>62485</xdr:rowOff>
    </xdr:to>
    <xdr:cxnSp macro="">
      <xdr:nvCxnSpPr>
        <xdr:cNvPr id="685" name="直線コネクタ 684"/>
        <xdr:cNvCxnSpPr/>
      </xdr:nvCxnSpPr>
      <xdr:spPr>
        <a:xfrm>
          <a:off x="12814300" y="18579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77233</xdr:rowOff>
    </xdr:from>
    <xdr:ext cx="405111" cy="259045"/>
    <xdr:sp macro="" textlink="">
      <xdr:nvSpPr>
        <xdr:cNvPr id="686" name="n_1aveValue【公民館】&#10;有形固定資産減価償却率"/>
        <xdr:cNvSpPr txBox="1"/>
      </xdr:nvSpPr>
      <xdr:spPr>
        <a:xfrm>
          <a:off x="15266044" y="1722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74947</xdr:rowOff>
    </xdr:from>
    <xdr:ext cx="405111" cy="259045"/>
    <xdr:sp macro="" textlink="">
      <xdr:nvSpPr>
        <xdr:cNvPr id="687" name="n_2aveValue【公民館】&#10;有形固定資産減価償却率"/>
        <xdr:cNvSpPr txBox="1"/>
      </xdr:nvSpPr>
      <xdr:spPr>
        <a:xfrm>
          <a:off x="14389744" y="1721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61231</xdr:rowOff>
    </xdr:from>
    <xdr:ext cx="405111" cy="259045"/>
    <xdr:sp macro="" textlink="">
      <xdr:nvSpPr>
        <xdr:cNvPr id="688" name="n_3aveValue【公民館】&#10;有形固定資産減価償却率"/>
        <xdr:cNvSpPr txBox="1"/>
      </xdr:nvSpPr>
      <xdr:spPr>
        <a:xfrm>
          <a:off x="13500744" y="1737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154957</xdr:rowOff>
    </xdr:from>
    <xdr:ext cx="405111" cy="259045"/>
    <xdr:sp macro="" textlink="">
      <xdr:nvSpPr>
        <xdr:cNvPr id="689" name="n_4aveValue【公民館】&#10;有形固定資産減価償却率"/>
        <xdr:cNvSpPr txBox="1"/>
      </xdr:nvSpPr>
      <xdr:spPr>
        <a:xfrm>
          <a:off x="12611744" y="1729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104412</xdr:rowOff>
    </xdr:from>
    <xdr:ext cx="405111" cy="259045"/>
    <xdr:sp macro="" textlink="">
      <xdr:nvSpPr>
        <xdr:cNvPr id="690" name="n_1mainValue【公民館】&#10;有形固定資産減価償却率"/>
        <xdr:cNvSpPr txBox="1"/>
      </xdr:nvSpPr>
      <xdr:spPr>
        <a:xfrm>
          <a:off x="15266044" y="18621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104412</xdr:rowOff>
    </xdr:from>
    <xdr:ext cx="405111" cy="259045"/>
    <xdr:sp macro="" textlink="">
      <xdr:nvSpPr>
        <xdr:cNvPr id="691" name="n_2mainValue【公民館】&#10;有形固定資産減価償却率"/>
        <xdr:cNvSpPr txBox="1"/>
      </xdr:nvSpPr>
      <xdr:spPr>
        <a:xfrm>
          <a:off x="14389744" y="18621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104412</xdr:rowOff>
    </xdr:from>
    <xdr:ext cx="405111" cy="259045"/>
    <xdr:sp macro="" textlink="">
      <xdr:nvSpPr>
        <xdr:cNvPr id="692" name="n_3mainValue【公民館】&#10;有形固定資産減価償却率"/>
        <xdr:cNvSpPr txBox="1"/>
      </xdr:nvSpPr>
      <xdr:spPr>
        <a:xfrm>
          <a:off x="13500744" y="18621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104412</xdr:rowOff>
    </xdr:from>
    <xdr:ext cx="405111" cy="259045"/>
    <xdr:sp macro="" textlink="">
      <xdr:nvSpPr>
        <xdr:cNvPr id="693" name="n_4mainValue【公民館】&#10;有形固定資産減価償却率"/>
        <xdr:cNvSpPr txBox="1"/>
      </xdr:nvSpPr>
      <xdr:spPr>
        <a:xfrm>
          <a:off x="12611744" y="18621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4" name="直線コネクタ 70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5" name="テキスト ボックス 70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6" name="直線コネクタ 70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7" name="テキスト ボックス 70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8" name="直線コネクタ 70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9" name="テキスト ボックス 70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0" name="直線コネクタ 70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1" name="テキスト ボックス 71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2" name="直線コネクタ 7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3" name="テキスト ボックス 7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108</xdr:row>
      <xdr:rowOff>25908</xdr:rowOff>
    </xdr:to>
    <xdr:cxnSp macro="">
      <xdr:nvCxnSpPr>
        <xdr:cNvPr id="715" name="直線コネクタ 714"/>
        <xdr:cNvCxnSpPr/>
      </xdr:nvCxnSpPr>
      <xdr:spPr>
        <a:xfrm flipV="1">
          <a:off x="22160864" y="17198339"/>
          <a:ext cx="0" cy="134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716" name="【公民館】&#10;一人当たり面積最小値テキスト"/>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717" name="直線コネクタ 716"/>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718" name="【公民館】&#10;一人当たり面積最大値テキスト"/>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719" name="直線コネクタ 718"/>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135145</xdr:rowOff>
    </xdr:from>
    <xdr:ext cx="469744" cy="259045"/>
    <xdr:sp macro="" textlink="">
      <xdr:nvSpPr>
        <xdr:cNvPr id="720" name="【公民館】&#10;一人当たり面積平均値テキスト"/>
        <xdr:cNvSpPr txBox="1"/>
      </xdr:nvSpPr>
      <xdr:spPr>
        <a:xfrm>
          <a:off x="22199600" y="17794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112268</xdr:rowOff>
    </xdr:from>
    <xdr:to>
      <xdr:col>116</xdr:col>
      <xdr:colOff>114300</xdr:colOff>
      <xdr:row>105</xdr:row>
      <xdr:rowOff>42418</xdr:rowOff>
    </xdr:to>
    <xdr:sp macro="" textlink="">
      <xdr:nvSpPr>
        <xdr:cNvPr id="721" name="フローチャート: 判断 720"/>
        <xdr:cNvSpPr/>
      </xdr:nvSpPr>
      <xdr:spPr>
        <a:xfrm>
          <a:off x="22110700" y="1794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121413</xdr:rowOff>
    </xdr:from>
    <xdr:to>
      <xdr:col>112</xdr:col>
      <xdr:colOff>38100</xdr:colOff>
      <xdr:row>105</xdr:row>
      <xdr:rowOff>51563</xdr:rowOff>
    </xdr:to>
    <xdr:sp macro="" textlink="">
      <xdr:nvSpPr>
        <xdr:cNvPr id="722" name="フローチャート: 判断 721"/>
        <xdr:cNvSpPr/>
      </xdr:nvSpPr>
      <xdr:spPr>
        <a:xfrm>
          <a:off x="212725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144272</xdr:rowOff>
    </xdr:from>
    <xdr:to>
      <xdr:col>107</xdr:col>
      <xdr:colOff>101600</xdr:colOff>
      <xdr:row>105</xdr:row>
      <xdr:rowOff>74422</xdr:rowOff>
    </xdr:to>
    <xdr:sp macro="" textlink="">
      <xdr:nvSpPr>
        <xdr:cNvPr id="723" name="フローチャート: 判断 722"/>
        <xdr:cNvSpPr/>
      </xdr:nvSpPr>
      <xdr:spPr>
        <a:xfrm>
          <a:off x="20383500" y="1797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123698</xdr:rowOff>
    </xdr:from>
    <xdr:to>
      <xdr:col>102</xdr:col>
      <xdr:colOff>165100</xdr:colOff>
      <xdr:row>106</xdr:row>
      <xdr:rowOff>53848</xdr:rowOff>
    </xdr:to>
    <xdr:sp macro="" textlink="">
      <xdr:nvSpPr>
        <xdr:cNvPr id="724" name="フローチャート: 判断 723"/>
        <xdr:cNvSpPr/>
      </xdr:nvSpPr>
      <xdr:spPr>
        <a:xfrm>
          <a:off x="19494500" y="1812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59689</xdr:rowOff>
    </xdr:from>
    <xdr:to>
      <xdr:col>98</xdr:col>
      <xdr:colOff>38100</xdr:colOff>
      <xdr:row>105</xdr:row>
      <xdr:rowOff>161289</xdr:rowOff>
    </xdr:to>
    <xdr:sp macro="" textlink="">
      <xdr:nvSpPr>
        <xdr:cNvPr id="725" name="フローチャート: 判断 724"/>
        <xdr:cNvSpPr/>
      </xdr:nvSpPr>
      <xdr:spPr>
        <a:xfrm>
          <a:off x="18605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6" name="テキスト ボックス 7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7" name="テキスト ボックス 7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8" name="テキスト ボックス 7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9" name="テキスト ボックス 7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0" name="テキスト ボックス 7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146558</xdr:rowOff>
    </xdr:from>
    <xdr:to>
      <xdr:col>116</xdr:col>
      <xdr:colOff>114300</xdr:colOff>
      <xdr:row>108</xdr:row>
      <xdr:rowOff>76708</xdr:rowOff>
    </xdr:to>
    <xdr:sp macro="" textlink="">
      <xdr:nvSpPr>
        <xdr:cNvPr id="731" name="楕円 730"/>
        <xdr:cNvSpPr/>
      </xdr:nvSpPr>
      <xdr:spPr>
        <a:xfrm>
          <a:off x="22110700" y="1849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61485</xdr:rowOff>
    </xdr:from>
    <xdr:ext cx="469744" cy="259045"/>
    <xdr:sp macro="" textlink="">
      <xdr:nvSpPr>
        <xdr:cNvPr id="732" name="【公民館】&#10;一人当たり面積該当値テキスト"/>
        <xdr:cNvSpPr txBox="1"/>
      </xdr:nvSpPr>
      <xdr:spPr>
        <a:xfrm>
          <a:off x="22199600" y="1840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146558</xdr:rowOff>
    </xdr:from>
    <xdr:to>
      <xdr:col>112</xdr:col>
      <xdr:colOff>38100</xdr:colOff>
      <xdr:row>108</xdr:row>
      <xdr:rowOff>76708</xdr:rowOff>
    </xdr:to>
    <xdr:sp macro="" textlink="">
      <xdr:nvSpPr>
        <xdr:cNvPr id="733" name="楕円 732"/>
        <xdr:cNvSpPr/>
      </xdr:nvSpPr>
      <xdr:spPr>
        <a:xfrm>
          <a:off x="21272500" y="1849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25908</xdr:rowOff>
    </xdr:from>
    <xdr:to>
      <xdr:col>116</xdr:col>
      <xdr:colOff>63500</xdr:colOff>
      <xdr:row>108</xdr:row>
      <xdr:rowOff>25908</xdr:rowOff>
    </xdr:to>
    <xdr:cxnSp macro="">
      <xdr:nvCxnSpPr>
        <xdr:cNvPr id="734" name="直線コネクタ 733"/>
        <xdr:cNvCxnSpPr/>
      </xdr:nvCxnSpPr>
      <xdr:spPr>
        <a:xfrm>
          <a:off x="21323300" y="185425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146558</xdr:rowOff>
    </xdr:from>
    <xdr:to>
      <xdr:col>107</xdr:col>
      <xdr:colOff>101600</xdr:colOff>
      <xdr:row>108</xdr:row>
      <xdr:rowOff>76708</xdr:rowOff>
    </xdr:to>
    <xdr:sp macro="" textlink="">
      <xdr:nvSpPr>
        <xdr:cNvPr id="735" name="楕円 734"/>
        <xdr:cNvSpPr/>
      </xdr:nvSpPr>
      <xdr:spPr>
        <a:xfrm>
          <a:off x="20383500" y="1849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25908</xdr:rowOff>
    </xdr:from>
    <xdr:to>
      <xdr:col>111</xdr:col>
      <xdr:colOff>177800</xdr:colOff>
      <xdr:row>108</xdr:row>
      <xdr:rowOff>25908</xdr:rowOff>
    </xdr:to>
    <xdr:cxnSp macro="">
      <xdr:nvCxnSpPr>
        <xdr:cNvPr id="736" name="直線コネクタ 735"/>
        <xdr:cNvCxnSpPr/>
      </xdr:nvCxnSpPr>
      <xdr:spPr>
        <a:xfrm>
          <a:off x="20434300" y="18542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146558</xdr:rowOff>
    </xdr:from>
    <xdr:to>
      <xdr:col>102</xdr:col>
      <xdr:colOff>165100</xdr:colOff>
      <xdr:row>108</xdr:row>
      <xdr:rowOff>76708</xdr:rowOff>
    </xdr:to>
    <xdr:sp macro="" textlink="">
      <xdr:nvSpPr>
        <xdr:cNvPr id="737" name="楕円 736"/>
        <xdr:cNvSpPr/>
      </xdr:nvSpPr>
      <xdr:spPr>
        <a:xfrm>
          <a:off x="19494500" y="1849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25908</xdr:rowOff>
    </xdr:from>
    <xdr:to>
      <xdr:col>107</xdr:col>
      <xdr:colOff>50800</xdr:colOff>
      <xdr:row>108</xdr:row>
      <xdr:rowOff>25908</xdr:rowOff>
    </xdr:to>
    <xdr:cxnSp macro="">
      <xdr:nvCxnSpPr>
        <xdr:cNvPr id="738" name="直線コネクタ 737"/>
        <xdr:cNvCxnSpPr/>
      </xdr:nvCxnSpPr>
      <xdr:spPr>
        <a:xfrm>
          <a:off x="19545300" y="18542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146558</xdr:rowOff>
    </xdr:from>
    <xdr:to>
      <xdr:col>98</xdr:col>
      <xdr:colOff>38100</xdr:colOff>
      <xdr:row>108</xdr:row>
      <xdr:rowOff>76708</xdr:rowOff>
    </xdr:to>
    <xdr:sp macro="" textlink="">
      <xdr:nvSpPr>
        <xdr:cNvPr id="739" name="楕円 738"/>
        <xdr:cNvSpPr/>
      </xdr:nvSpPr>
      <xdr:spPr>
        <a:xfrm>
          <a:off x="18605500" y="1849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25908</xdr:rowOff>
    </xdr:from>
    <xdr:to>
      <xdr:col>102</xdr:col>
      <xdr:colOff>114300</xdr:colOff>
      <xdr:row>108</xdr:row>
      <xdr:rowOff>25908</xdr:rowOff>
    </xdr:to>
    <xdr:cxnSp macro="">
      <xdr:nvCxnSpPr>
        <xdr:cNvPr id="740" name="直線コネクタ 739"/>
        <xdr:cNvCxnSpPr/>
      </xdr:nvCxnSpPr>
      <xdr:spPr>
        <a:xfrm>
          <a:off x="18656300" y="18542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68090</xdr:rowOff>
    </xdr:from>
    <xdr:ext cx="469744" cy="259045"/>
    <xdr:sp macro="" textlink="">
      <xdr:nvSpPr>
        <xdr:cNvPr id="741" name="n_1aveValue【公民館】&#10;一人当たり面積"/>
        <xdr:cNvSpPr txBox="1"/>
      </xdr:nvSpPr>
      <xdr:spPr>
        <a:xfrm>
          <a:off x="21075727" y="17727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90949</xdr:rowOff>
    </xdr:from>
    <xdr:ext cx="469744" cy="259045"/>
    <xdr:sp macro="" textlink="">
      <xdr:nvSpPr>
        <xdr:cNvPr id="742" name="n_2aveValue【公民館】&#10;一人当たり面積"/>
        <xdr:cNvSpPr txBox="1"/>
      </xdr:nvSpPr>
      <xdr:spPr>
        <a:xfrm>
          <a:off x="20199427" y="1775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70375</xdr:rowOff>
    </xdr:from>
    <xdr:ext cx="469744" cy="259045"/>
    <xdr:sp macro="" textlink="">
      <xdr:nvSpPr>
        <xdr:cNvPr id="743" name="n_3aveValue【公民館】&#10;一人当たり面積"/>
        <xdr:cNvSpPr txBox="1"/>
      </xdr:nvSpPr>
      <xdr:spPr>
        <a:xfrm>
          <a:off x="19310427" y="1790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6366</xdr:rowOff>
    </xdr:from>
    <xdr:ext cx="469744" cy="259045"/>
    <xdr:sp macro="" textlink="">
      <xdr:nvSpPr>
        <xdr:cNvPr id="744" name="n_4aveValue【公民館】&#10;一人当たり面積"/>
        <xdr:cNvSpPr txBox="1"/>
      </xdr:nvSpPr>
      <xdr:spPr>
        <a:xfrm>
          <a:off x="18421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67835</xdr:rowOff>
    </xdr:from>
    <xdr:ext cx="469744" cy="259045"/>
    <xdr:sp macro="" textlink="">
      <xdr:nvSpPr>
        <xdr:cNvPr id="745" name="n_1mainValue【公民館】&#10;一人当たり面積"/>
        <xdr:cNvSpPr txBox="1"/>
      </xdr:nvSpPr>
      <xdr:spPr>
        <a:xfrm>
          <a:off x="21075727" y="1858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67835</xdr:rowOff>
    </xdr:from>
    <xdr:ext cx="469744" cy="259045"/>
    <xdr:sp macro="" textlink="">
      <xdr:nvSpPr>
        <xdr:cNvPr id="746" name="n_2mainValue【公民館】&#10;一人当たり面積"/>
        <xdr:cNvSpPr txBox="1"/>
      </xdr:nvSpPr>
      <xdr:spPr>
        <a:xfrm>
          <a:off x="20199427" y="1858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67835</xdr:rowOff>
    </xdr:from>
    <xdr:ext cx="469744" cy="259045"/>
    <xdr:sp macro="" textlink="">
      <xdr:nvSpPr>
        <xdr:cNvPr id="747" name="n_3mainValue【公民館】&#10;一人当たり面積"/>
        <xdr:cNvSpPr txBox="1"/>
      </xdr:nvSpPr>
      <xdr:spPr>
        <a:xfrm>
          <a:off x="19310427" y="1858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67835</xdr:rowOff>
    </xdr:from>
    <xdr:ext cx="469744" cy="259045"/>
    <xdr:sp macro="" textlink="">
      <xdr:nvSpPr>
        <xdr:cNvPr id="748" name="n_4mainValue【公民館】&#10;一人当たり面積"/>
        <xdr:cNvSpPr txBox="1"/>
      </xdr:nvSpPr>
      <xdr:spPr>
        <a:xfrm>
          <a:off x="18421427" y="1858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有形固定資産減価償却率の類似団体比較では、道路、橋りょう・トンネル、学校施設が平均を下回っているものの、公営住宅、認定こども園・幼稚園・保育所、公民館については、平均を上回っている。特にも、公民館は類似団体内順位が最下位と、老朽が著しい。</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一人当たり面積等は、市域が広範であることから道路延長は類似団体平均を大きく上回っている。また、乳幼児の減少に伴い、認定こども園・幼稚園・保育所についても一人当たり面積が類似団体平均を上回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道路等については、令和４年３月に策定した「第２期奥州市道路整備計画」、「奥州市舗装維持管理計画」及び令和７年３月に改訂した「奥州市橋りょう長寿命化修繕計画」に基づき、安全性の確保と長期的なコストの削減を図っていく。</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学校施設については、「個別施設計画」に、公営住宅は、令和４年３月に改訂した「市営住宅長寿命化計画」に基づき長寿命化対策に取り組むとともに、少子化の現状を踏まえ、「奥州市立教育・保育施設再編計画」に基づく施設の統廃合にも併せて取り組んでいく。</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岩手県奥州市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109,747
108,954
993.30
62,706,746
62,209,521
164,349
34,874,894
51,646,542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15.5
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167640</xdr:rowOff>
    </xdr:from>
    <xdr:to>
      <xdr:col>24</xdr:col>
      <xdr:colOff>62865</xdr:colOff>
      <xdr:row>41</xdr:row>
      <xdr:rowOff>104775</xdr:rowOff>
    </xdr:to>
    <xdr:cxnSp macro="">
      <xdr:nvCxnSpPr>
        <xdr:cNvPr id="57" name="直線コネクタ 56"/>
        <xdr:cNvCxnSpPr/>
      </xdr:nvCxnSpPr>
      <xdr:spPr>
        <a:xfrm flipV="1">
          <a:off x="4634865" y="5654040"/>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108602</xdr:rowOff>
    </xdr:from>
    <xdr:ext cx="405111" cy="259045"/>
    <xdr:sp macro="" textlink="">
      <xdr:nvSpPr>
        <xdr:cNvPr id="58" name="【図書館】&#10;有形固定資産減価償却率最小値テキスト"/>
        <xdr:cNvSpPr txBox="1"/>
      </xdr:nvSpPr>
      <xdr:spPr>
        <a:xfrm>
          <a:off x="4673600"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104775</xdr:rowOff>
    </xdr:from>
    <xdr:to>
      <xdr:col>24</xdr:col>
      <xdr:colOff>152400</xdr:colOff>
      <xdr:row>41</xdr:row>
      <xdr:rowOff>104775</xdr:rowOff>
    </xdr:to>
    <xdr:cxnSp macro="">
      <xdr:nvCxnSpPr>
        <xdr:cNvPr id="59" name="直線コネクタ 58"/>
        <xdr:cNvCxnSpPr/>
      </xdr:nvCxnSpPr>
      <xdr:spPr>
        <a:xfrm>
          <a:off x="4546600" y="713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114317</xdr:rowOff>
    </xdr:from>
    <xdr:ext cx="405111" cy="259045"/>
    <xdr:sp macro="" textlink="">
      <xdr:nvSpPr>
        <xdr:cNvPr id="60" name="【図書館】&#10;有形固定資産減価償却率最大値テキスト"/>
        <xdr:cNvSpPr txBox="1"/>
      </xdr:nvSpPr>
      <xdr:spPr>
        <a:xfrm>
          <a:off x="4673600" y="542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167640</xdr:rowOff>
    </xdr:from>
    <xdr:to>
      <xdr:col>24</xdr:col>
      <xdr:colOff>152400</xdr:colOff>
      <xdr:row>32</xdr:row>
      <xdr:rowOff>167640</xdr:rowOff>
    </xdr:to>
    <xdr:cxnSp macro="">
      <xdr:nvCxnSpPr>
        <xdr:cNvPr id="61" name="直線コネクタ 60"/>
        <xdr:cNvCxnSpPr/>
      </xdr:nvCxnSpPr>
      <xdr:spPr>
        <a:xfrm>
          <a:off x="4546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46372</xdr:rowOff>
    </xdr:from>
    <xdr:ext cx="405111" cy="259045"/>
    <xdr:sp macro="" textlink="">
      <xdr:nvSpPr>
        <xdr:cNvPr id="62" name="【図書館】&#10;有形固定資産減価償却率平均値テキスト"/>
        <xdr:cNvSpPr txBox="1"/>
      </xdr:nvSpPr>
      <xdr:spPr>
        <a:xfrm>
          <a:off x="4673600" y="5875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23495</xdr:rowOff>
    </xdr:from>
    <xdr:to>
      <xdr:col>24</xdr:col>
      <xdr:colOff>114300</xdr:colOff>
      <xdr:row>35</xdr:row>
      <xdr:rowOff>125095</xdr:rowOff>
    </xdr:to>
    <xdr:sp macro="" textlink="">
      <xdr:nvSpPr>
        <xdr:cNvPr id="63" name="フローチャート: 判断 62"/>
        <xdr:cNvSpPr/>
      </xdr:nvSpPr>
      <xdr:spPr>
        <a:xfrm>
          <a:off x="4584700" y="602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34</xdr:row>
      <xdr:rowOff>151130</xdr:rowOff>
    </xdr:from>
    <xdr:to>
      <xdr:col>20</xdr:col>
      <xdr:colOff>38100</xdr:colOff>
      <xdr:row>35</xdr:row>
      <xdr:rowOff>81280</xdr:rowOff>
    </xdr:to>
    <xdr:sp macro="" textlink="">
      <xdr:nvSpPr>
        <xdr:cNvPr id="64" name="フローチャート: 判断 63"/>
        <xdr:cNvSpPr/>
      </xdr:nvSpPr>
      <xdr:spPr>
        <a:xfrm>
          <a:off x="3746500" y="598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34</xdr:row>
      <xdr:rowOff>105410</xdr:rowOff>
    </xdr:from>
    <xdr:to>
      <xdr:col>15</xdr:col>
      <xdr:colOff>101600</xdr:colOff>
      <xdr:row>35</xdr:row>
      <xdr:rowOff>35560</xdr:rowOff>
    </xdr:to>
    <xdr:sp macro="" textlink="">
      <xdr:nvSpPr>
        <xdr:cNvPr id="65" name="フローチャート: 判断 64"/>
        <xdr:cNvSpPr/>
      </xdr:nvSpPr>
      <xdr:spPr>
        <a:xfrm>
          <a:off x="2857500" y="593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90170</xdr:rowOff>
    </xdr:from>
    <xdr:to>
      <xdr:col>10</xdr:col>
      <xdr:colOff>165100</xdr:colOff>
      <xdr:row>36</xdr:row>
      <xdr:rowOff>20320</xdr:rowOff>
    </xdr:to>
    <xdr:sp macro="" textlink="">
      <xdr:nvSpPr>
        <xdr:cNvPr id="66" name="フローチャート: 判断 65"/>
        <xdr:cNvSpPr/>
      </xdr:nvSpPr>
      <xdr:spPr>
        <a:xfrm>
          <a:off x="1968500" y="609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109220</xdr:rowOff>
    </xdr:from>
    <xdr:to>
      <xdr:col>6</xdr:col>
      <xdr:colOff>38100</xdr:colOff>
      <xdr:row>36</xdr:row>
      <xdr:rowOff>39370</xdr:rowOff>
    </xdr:to>
    <xdr:sp macro="" textlink="">
      <xdr:nvSpPr>
        <xdr:cNvPr id="67" name="フローチャート: 判断 66"/>
        <xdr:cNvSpPr/>
      </xdr:nvSpPr>
      <xdr:spPr>
        <a:xfrm>
          <a:off x="1079500" y="610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105410</xdr:rowOff>
    </xdr:from>
    <xdr:to>
      <xdr:col>24</xdr:col>
      <xdr:colOff>114300</xdr:colOff>
      <xdr:row>37</xdr:row>
      <xdr:rowOff>35560</xdr:rowOff>
    </xdr:to>
    <xdr:sp macro="" textlink="">
      <xdr:nvSpPr>
        <xdr:cNvPr id="73" name="楕円 72"/>
        <xdr:cNvSpPr/>
      </xdr:nvSpPr>
      <xdr:spPr>
        <a:xfrm>
          <a:off x="45847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83837</xdr:rowOff>
    </xdr:from>
    <xdr:ext cx="405111" cy="259045"/>
    <xdr:sp macro="" textlink="">
      <xdr:nvSpPr>
        <xdr:cNvPr id="74" name="【図書館】&#10;有形固定資産減価償却率該当値テキスト"/>
        <xdr:cNvSpPr txBox="1"/>
      </xdr:nvSpPr>
      <xdr:spPr>
        <a:xfrm>
          <a:off x="4673600" y="625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67310</xdr:rowOff>
    </xdr:from>
    <xdr:to>
      <xdr:col>20</xdr:col>
      <xdr:colOff>38100</xdr:colOff>
      <xdr:row>36</xdr:row>
      <xdr:rowOff>168910</xdr:rowOff>
    </xdr:to>
    <xdr:sp macro="" textlink="">
      <xdr:nvSpPr>
        <xdr:cNvPr id="75" name="楕円 74"/>
        <xdr:cNvSpPr/>
      </xdr:nvSpPr>
      <xdr:spPr>
        <a:xfrm>
          <a:off x="374650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118110</xdr:rowOff>
    </xdr:from>
    <xdr:to>
      <xdr:col>24</xdr:col>
      <xdr:colOff>63500</xdr:colOff>
      <xdr:row>36</xdr:row>
      <xdr:rowOff>156210</xdr:rowOff>
    </xdr:to>
    <xdr:cxnSp macro="">
      <xdr:nvCxnSpPr>
        <xdr:cNvPr id="76" name="直線コネクタ 75"/>
        <xdr:cNvCxnSpPr/>
      </xdr:nvCxnSpPr>
      <xdr:spPr>
        <a:xfrm>
          <a:off x="3797300" y="629031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63500</xdr:rowOff>
    </xdr:from>
    <xdr:to>
      <xdr:col>15</xdr:col>
      <xdr:colOff>101600</xdr:colOff>
      <xdr:row>36</xdr:row>
      <xdr:rowOff>165100</xdr:rowOff>
    </xdr:to>
    <xdr:sp macro="" textlink="">
      <xdr:nvSpPr>
        <xdr:cNvPr id="77" name="楕円 76"/>
        <xdr:cNvSpPr/>
      </xdr:nvSpPr>
      <xdr:spPr>
        <a:xfrm>
          <a:off x="2857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114300</xdr:rowOff>
    </xdr:from>
    <xdr:to>
      <xdr:col>19</xdr:col>
      <xdr:colOff>177800</xdr:colOff>
      <xdr:row>36</xdr:row>
      <xdr:rowOff>118110</xdr:rowOff>
    </xdr:to>
    <xdr:cxnSp macro="">
      <xdr:nvCxnSpPr>
        <xdr:cNvPr id="78" name="直線コネクタ 77"/>
        <xdr:cNvCxnSpPr/>
      </xdr:nvCxnSpPr>
      <xdr:spPr>
        <a:xfrm>
          <a:off x="2908300" y="62865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25400</xdr:rowOff>
    </xdr:from>
    <xdr:to>
      <xdr:col>10</xdr:col>
      <xdr:colOff>165100</xdr:colOff>
      <xdr:row>36</xdr:row>
      <xdr:rowOff>127000</xdr:rowOff>
    </xdr:to>
    <xdr:sp macro="" textlink="">
      <xdr:nvSpPr>
        <xdr:cNvPr id="79" name="楕円 78"/>
        <xdr:cNvSpPr/>
      </xdr:nvSpPr>
      <xdr:spPr>
        <a:xfrm>
          <a:off x="1968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76200</xdr:rowOff>
    </xdr:from>
    <xdr:to>
      <xdr:col>15</xdr:col>
      <xdr:colOff>50800</xdr:colOff>
      <xdr:row>36</xdr:row>
      <xdr:rowOff>114300</xdr:rowOff>
    </xdr:to>
    <xdr:cxnSp macro="">
      <xdr:nvCxnSpPr>
        <xdr:cNvPr id="80" name="直線コネクタ 79"/>
        <xdr:cNvCxnSpPr/>
      </xdr:nvCxnSpPr>
      <xdr:spPr>
        <a:xfrm>
          <a:off x="2019300" y="6248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13970</xdr:rowOff>
    </xdr:from>
    <xdr:to>
      <xdr:col>6</xdr:col>
      <xdr:colOff>38100</xdr:colOff>
      <xdr:row>36</xdr:row>
      <xdr:rowOff>115570</xdr:rowOff>
    </xdr:to>
    <xdr:sp macro="" textlink="">
      <xdr:nvSpPr>
        <xdr:cNvPr id="81" name="楕円 80"/>
        <xdr:cNvSpPr/>
      </xdr:nvSpPr>
      <xdr:spPr>
        <a:xfrm>
          <a:off x="1079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64770</xdr:rowOff>
    </xdr:from>
    <xdr:to>
      <xdr:col>10</xdr:col>
      <xdr:colOff>114300</xdr:colOff>
      <xdr:row>36</xdr:row>
      <xdr:rowOff>76200</xdr:rowOff>
    </xdr:to>
    <xdr:cxnSp macro="">
      <xdr:nvCxnSpPr>
        <xdr:cNvPr id="82" name="直線コネクタ 81"/>
        <xdr:cNvCxnSpPr/>
      </xdr:nvCxnSpPr>
      <xdr:spPr>
        <a:xfrm>
          <a:off x="1130300" y="62369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33</xdr:row>
      <xdr:rowOff>97807</xdr:rowOff>
    </xdr:from>
    <xdr:ext cx="405111" cy="259045"/>
    <xdr:sp macro="" textlink="">
      <xdr:nvSpPr>
        <xdr:cNvPr id="83" name="n_1aveValue【図書館】&#10;有形固定資産減価償却率"/>
        <xdr:cNvSpPr txBox="1"/>
      </xdr:nvSpPr>
      <xdr:spPr>
        <a:xfrm>
          <a:off x="3582044" y="57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52087</xdr:rowOff>
    </xdr:from>
    <xdr:ext cx="405111" cy="259045"/>
    <xdr:sp macro="" textlink="">
      <xdr:nvSpPr>
        <xdr:cNvPr id="84" name="n_2aveValue【図書館】&#10;有形固定資産減価償却率"/>
        <xdr:cNvSpPr txBox="1"/>
      </xdr:nvSpPr>
      <xdr:spPr>
        <a:xfrm>
          <a:off x="2705744" y="570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36847</xdr:rowOff>
    </xdr:from>
    <xdr:ext cx="405111" cy="259045"/>
    <xdr:sp macro="" textlink="">
      <xdr:nvSpPr>
        <xdr:cNvPr id="85" name="n_3aveValue【図書館】&#10;有形固定資産減価償却率"/>
        <xdr:cNvSpPr txBox="1"/>
      </xdr:nvSpPr>
      <xdr:spPr>
        <a:xfrm>
          <a:off x="181674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55897</xdr:rowOff>
    </xdr:from>
    <xdr:ext cx="405111" cy="259045"/>
    <xdr:sp macro="" textlink="">
      <xdr:nvSpPr>
        <xdr:cNvPr id="86" name="n_4aveValue【図書館】&#10;有形固定資産減価償却率"/>
        <xdr:cNvSpPr txBox="1"/>
      </xdr:nvSpPr>
      <xdr:spPr>
        <a:xfrm>
          <a:off x="927744"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160037</xdr:rowOff>
    </xdr:from>
    <xdr:ext cx="405111" cy="259045"/>
    <xdr:sp macro="" textlink="">
      <xdr:nvSpPr>
        <xdr:cNvPr id="87" name="n_1mainValue【図書館】&#10;有形固定資産減価償却率"/>
        <xdr:cNvSpPr txBox="1"/>
      </xdr:nvSpPr>
      <xdr:spPr>
        <a:xfrm>
          <a:off x="3582044" y="633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156227</xdr:rowOff>
    </xdr:from>
    <xdr:ext cx="405111" cy="259045"/>
    <xdr:sp macro="" textlink="">
      <xdr:nvSpPr>
        <xdr:cNvPr id="88" name="n_2mainValue【図書館】&#10;有形固定資産減価償却率"/>
        <xdr:cNvSpPr txBox="1"/>
      </xdr:nvSpPr>
      <xdr:spPr>
        <a:xfrm>
          <a:off x="2705744" y="632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118127</xdr:rowOff>
    </xdr:from>
    <xdr:ext cx="405111" cy="259045"/>
    <xdr:sp macro="" textlink="">
      <xdr:nvSpPr>
        <xdr:cNvPr id="89" name="n_3mainValue【図書館】&#10;有形固定資産減価償却率"/>
        <xdr:cNvSpPr txBox="1"/>
      </xdr:nvSpPr>
      <xdr:spPr>
        <a:xfrm>
          <a:off x="1816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106697</xdr:rowOff>
    </xdr:from>
    <xdr:ext cx="405111" cy="259045"/>
    <xdr:sp macro="" textlink="">
      <xdr:nvSpPr>
        <xdr:cNvPr id="90" name="n_4mainValue【図書館】&#10;有形固定資産減価償却率"/>
        <xdr:cNvSpPr txBox="1"/>
      </xdr:nvSpPr>
      <xdr:spPr>
        <a:xfrm>
          <a:off x="927744" y="627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1" name="テキスト ボックス 10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157843</xdr:rowOff>
    </xdr:from>
    <xdr:to>
      <xdr:col>54</xdr:col>
      <xdr:colOff>189865</xdr:colOff>
      <xdr:row>42</xdr:row>
      <xdr:rowOff>59872</xdr:rowOff>
    </xdr:to>
    <xdr:cxnSp macro="">
      <xdr:nvCxnSpPr>
        <xdr:cNvPr id="117" name="直線コネクタ 116"/>
        <xdr:cNvCxnSpPr/>
      </xdr:nvCxnSpPr>
      <xdr:spPr>
        <a:xfrm flipV="1">
          <a:off x="10476865" y="5644243"/>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63699</xdr:rowOff>
    </xdr:from>
    <xdr:ext cx="469744" cy="259045"/>
    <xdr:sp macro="" textlink="">
      <xdr:nvSpPr>
        <xdr:cNvPr id="118" name="【図書館】&#10;一人当たり面積最小値テキスト"/>
        <xdr:cNvSpPr txBox="1"/>
      </xdr:nvSpPr>
      <xdr:spPr>
        <a:xfrm>
          <a:off x="10515600" y="726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59872</xdr:rowOff>
    </xdr:from>
    <xdr:to>
      <xdr:col>55</xdr:col>
      <xdr:colOff>88900</xdr:colOff>
      <xdr:row>42</xdr:row>
      <xdr:rowOff>59872</xdr:rowOff>
    </xdr:to>
    <xdr:cxnSp macro="">
      <xdr:nvCxnSpPr>
        <xdr:cNvPr id="119" name="直線コネクタ 118"/>
        <xdr:cNvCxnSpPr/>
      </xdr:nvCxnSpPr>
      <xdr:spPr>
        <a:xfrm>
          <a:off x="10388600" y="726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104520</xdr:rowOff>
    </xdr:from>
    <xdr:ext cx="469744" cy="259045"/>
    <xdr:sp macro="" textlink="">
      <xdr:nvSpPr>
        <xdr:cNvPr id="120" name="【図書館】&#10;一人当たり面積最大値テキスト"/>
        <xdr:cNvSpPr txBox="1"/>
      </xdr:nvSpPr>
      <xdr:spPr>
        <a:xfrm>
          <a:off x="10515600" y="541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157843</xdr:rowOff>
    </xdr:from>
    <xdr:to>
      <xdr:col>55</xdr:col>
      <xdr:colOff>88900</xdr:colOff>
      <xdr:row>32</xdr:row>
      <xdr:rowOff>157843</xdr:rowOff>
    </xdr:to>
    <xdr:cxnSp macro="">
      <xdr:nvCxnSpPr>
        <xdr:cNvPr id="121" name="直線コネクタ 120"/>
        <xdr:cNvCxnSpPr/>
      </xdr:nvCxnSpPr>
      <xdr:spPr>
        <a:xfrm>
          <a:off x="10388600" y="564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167112</xdr:rowOff>
    </xdr:from>
    <xdr:ext cx="469744" cy="259045"/>
    <xdr:sp macro="" textlink="">
      <xdr:nvSpPr>
        <xdr:cNvPr id="122" name="【図書館】&#10;一人当たり面積平均値テキスト"/>
        <xdr:cNvSpPr txBox="1"/>
      </xdr:nvSpPr>
      <xdr:spPr>
        <a:xfrm>
          <a:off x="10515600" y="6682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17235</xdr:rowOff>
    </xdr:from>
    <xdr:to>
      <xdr:col>55</xdr:col>
      <xdr:colOff>50800</xdr:colOff>
      <xdr:row>39</xdr:row>
      <xdr:rowOff>118835</xdr:rowOff>
    </xdr:to>
    <xdr:sp macro="" textlink="">
      <xdr:nvSpPr>
        <xdr:cNvPr id="123" name="フローチャート: 判断 122"/>
        <xdr:cNvSpPr/>
      </xdr:nvSpPr>
      <xdr:spPr>
        <a:xfrm>
          <a:off x="10426700" y="670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17235</xdr:rowOff>
    </xdr:from>
    <xdr:to>
      <xdr:col>50</xdr:col>
      <xdr:colOff>165100</xdr:colOff>
      <xdr:row>39</xdr:row>
      <xdr:rowOff>118835</xdr:rowOff>
    </xdr:to>
    <xdr:sp macro="" textlink="">
      <xdr:nvSpPr>
        <xdr:cNvPr id="124" name="フローチャート: 判断 123"/>
        <xdr:cNvSpPr/>
      </xdr:nvSpPr>
      <xdr:spPr>
        <a:xfrm>
          <a:off x="9588500" y="670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17235</xdr:rowOff>
    </xdr:from>
    <xdr:to>
      <xdr:col>46</xdr:col>
      <xdr:colOff>38100</xdr:colOff>
      <xdr:row>39</xdr:row>
      <xdr:rowOff>118835</xdr:rowOff>
    </xdr:to>
    <xdr:sp macro="" textlink="">
      <xdr:nvSpPr>
        <xdr:cNvPr id="125" name="フローチャート: 判断 124"/>
        <xdr:cNvSpPr/>
      </xdr:nvSpPr>
      <xdr:spPr>
        <a:xfrm>
          <a:off x="8699500" y="670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66222</xdr:rowOff>
    </xdr:from>
    <xdr:to>
      <xdr:col>41</xdr:col>
      <xdr:colOff>101600</xdr:colOff>
      <xdr:row>39</xdr:row>
      <xdr:rowOff>167822</xdr:rowOff>
    </xdr:to>
    <xdr:sp macro="" textlink="">
      <xdr:nvSpPr>
        <xdr:cNvPr id="126" name="フローチャート: 判断 125"/>
        <xdr:cNvSpPr/>
      </xdr:nvSpPr>
      <xdr:spPr>
        <a:xfrm>
          <a:off x="7810500" y="675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115207</xdr:rowOff>
    </xdr:from>
    <xdr:to>
      <xdr:col>36</xdr:col>
      <xdr:colOff>165100</xdr:colOff>
      <xdr:row>40</xdr:row>
      <xdr:rowOff>45357</xdr:rowOff>
    </xdr:to>
    <xdr:sp macro="" textlink="">
      <xdr:nvSpPr>
        <xdr:cNvPr id="127" name="フローチャート: 判断 126"/>
        <xdr:cNvSpPr/>
      </xdr:nvSpPr>
      <xdr:spPr>
        <a:xfrm>
          <a:off x="6921500" y="680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90715</xdr:rowOff>
    </xdr:from>
    <xdr:to>
      <xdr:col>55</xdr:col>
      <xdr:colOff>50800</xdr:colOff>
      <xdr:row>39</xdr:row>
      <xdr:rowOff>20865</xdr:rowOff>
    </xdr:to>
    <xdr:sp macro="" textlink="">
      <xdr:nvSpPr>
        <xdr:cNvPr id="133" name="楕円 132"/>
        <xdr:cNvSpPr/>
      </xdr:nvSpPr>
      <xdr:spPr>
        <a:xfrm>
          <a:off x="104267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113591</xdr:rowOff>
    </xdr:from>
    <xdr:ext cx="469744" cy="259045"/>
    <xdr:sp macro="" textlink="">
      <xdr:nvSpPr>
        <xdr:cNvPr id="134" name="【図書館】&#10;一人当たり面積該当値テキスト"/>
        <xdr:cNvSpPr txBox="1"/>
      </xdr:nvSpPr>
      <xdr:spPr>
        <a:xfrm>
          <a:off x="10515600" y="645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107043</xdr:rowOff>
    </xdr:from>
    <xdr:to>
      <xdr:col>50</xdr:col>
      <xdr:colOff>165100</xdr:colOff>
      <xdr:row>39</xdr:row>
      <xdr:rowOff>37193</xdr:rowOff>
    </xdr:to>
    <xdr:sp macro="" textlink="">
      <xdr:nvSpPr>
        <xdr:cNvPr id="135" name="楕円 134"/>
        <xdr:cNvSpPr/>
      </xdr:nvSpPr>
      <xdr:spPr>
        <a:xfrm>
          <a:off x="9588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141515</xdr:rowOff>
    </xdr:from>
    <xdr:to>
      <xdr:col>55</xdr:col>
      <xdr:colOff>0</xdr:colOff>
      <xdr:row>38</xdr:row>
      <xdr:rowOff>157843</xdr:rowOff>
    </xdr:to>
    <xdr:cxnSp macro="">
      <xdr:nvCxnSpPr>
        <xdr:cNvPr id="136" name="直線コネクタ 135"/>
        <xdr:cNvCxnSpPr/>
      </xdr:nvCxnSpPr>
      <xdr:spPr>
        <a:xfrm flipV="1">
          <a:off x="9639300" y="6656615"/>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37" name="楕円 136"/>
        <xdr:cNvSpPr/>
      </xdr:nvSpPr>
      <xdr:spPr>
        <a:xfrm>
          <a:off x="8699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76200</xdr:rowOff>
    </xdr:from>
    <xdr:to>
      <xdr:col>50</xdr:col>
      <xdr:colOff>114300</xdr:colOff>
      <xdr:row>38</xdr:row>
      <xdr:rowOff>157843</xdr:rowOff>
    </xdr:to>
    <xdr:cxnSp macro="">
      <xdr:nvCxnSpPr>
        <xdr:cNvPr id="138" name="直線コネクタ 137"/>
        <xdr:cNvCxnSpPr/>
      </xdr:nvCxnSpPr>
      <xdr:spPr>
        <a:xfrm>
          <a:off x="8750300" y="65913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41728</xdr:rowOff>
    </xdr:from>
    <xdr:to>
      <xdr:col>41</xdr:col>
      <xdr:colOff>101600</xdr:colOff>
      <xdr:row>38</xdr:row>
      <xdr:rowOff>143328</xdr:rowOff>
    </xdr:to>
    <xdr:sp macro="" textlink="">
      <xdr:nvSpPr>
        <xdr:cNvPr id="139" name="楕円 138"/>
        <xdr:cNvSpPr/>
      </xdr:nvSpPr>
      <xdr:spPr>
        <a:xfrm>
          <a:off x="7810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76200</xdr:rowOff>
    </xdr:from>
    <xdr:to>
      <xdr:col>45</xdr:col>
      <xdr:colOff>177800</xdr:colOff>
      <xdr:row>38</xdr:row>
      <xdr:rowOff>92528</xdr:rowOff>
    </xdr:to>
    <xdr:cxnSp macro="">
      <xdr:nvCxnSpPr>
        <xdr:cNvPr id="140" name="直線コネクタ 139"/>
        <xdr:cNvCxnSpPr/>
      </xdr:nvCxnSpPr>
      <xdr:spPr>
        <a:xfrm flipV="1">
          <a:off x="7861300" y="65913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58057</xdr:rowOff>
    </xdr:from>
    <xdr:to>
      <xdr:col>36</xdr:col>
      <xdr:colOff>165100</xdr:colOff>
      <xdr:row>38</xdr:row>
      <xdr:rowOff>159657</xdr:rowOff>
    </xdr:to>
    <xdr:sp macro="" textlink="">
      <xdr:nvSpPr>
        <xdr:cNvPr id="141" name="楕円 140"/>
        <xdr:cNvSpPr/>
      </xdr:nvSpPr>
      <xdr:spPr>
        <a:xfrm>
          <a:off x="6921500" y="65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92528</xdr:rowOff>
    </xdr:from>
    <xdr:to>
      <xdr:col>41</xdr:col>
      <xdr:colOff>50800</xdr:colOff>
      <xdr:row>38</xdr:row>
      <xdr:rowOff>108857</xdr:rowOff>
    </xdr:to>
    <xdr:cxnSp macro="">
      <xdr:nvCxnSpPr>
        <xdr:cNvPr id="142" name="直線コネクタ 141"/>
        <xdr:cNvCxnSpPr/>
      </xdr:nvCxnSpPr>
      <xdr:spPr>
        <a:xfrm flipV="1">
          <a:off x="6972300" y="66076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109962</xdr:rowOff>
    </xdr:from>
    <xdr:ext cx="469744" cy="259045"/>
    <xdr:sp macro="" textlink="">
      <xdr:nvSpPr>
        <xdr:cNvPr id="143" name="n_1aveValue【図書館】&#10;一人当たり面積"/>
        <xdr:cNvSpPr txBox="1"/>
      </xdr:nvSpPr>
      <xdr:spPr>
        <a:xfrm>
          <a:off x="9391727" y="679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109962</xdr:rowOff>
    </xdr:from>
    <xdr:ext cx="469744" cy="259045"/>
    <xdr:sp macro="" textlink="">
      <xdr:nvSpPr>
        <xdr:cNvPr id="144" name="n_2aveValue【図書館】&#10;一人当たり面積"/>
        <xdr:cNvSpPr txBox="1"/>
      </xdr:nvSpPr>
      <xdr:spPr>
        <a:xfrm>
          <a:off x="8515427" y="679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158949</xdr:rowOff>
    </xdr:from>
    <xdr:ext cx="469744" cy="259045"/>
    <xdr:sp macro="" textlink="">
      <xdr:nvSpPr>
        <xdr:cNvPr id="145" name="n_3aveValue【図書館】&#10;一人当たり面積"/>
        <xdr:cNvSpPr txBox="1"/>
      </xdr:nvSpPr>
      <xdr:spPr>
        <a:xfrm>
          <a:off x="7626427" y="684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36484</xdr:rowOff>
    </xdr:from>
    <xdr:ext cx="469744" cy="259045"/>
    <xdr:sp macro="" textlink="">
      <xdr:nvSpPr>
        <xdr:cNvPr id="146" name="n_4aveValue【図書館】&#10;一人当たり面積"/>
        <xdr:cNvSpPr txBox="1"/>
      </xdr:nvSpPr>
      <xdr:spPr>
        <a:xfrm>
          <a:off x="6737427" y="689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53720</xdr:rowOff>
    </xdr:from>
    <xdr:ext cx="469744" cy="259045"/>
    <xdr:sp macro="" textlink="">
      <xdr:nvSpPr>
        <xdr:cNvPr id="147" name="n_1mainValue【図書館】&#10;一人当たり面積"/>
        <xdr:cNvSpPr txBox="1"/>
      </xdr:nvSpPr>
      <xdr:spPr>
        <a:xfrm>
          <a:off x="93917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48" name="n_2mainValue【図書館】&#10;一人当たり面積"/>
        <xdr:cNvSpPr txBox="1"/>
      </xdr:nvSpPr>
      <xdr:spPr>
        <a:xfrm>
          <a:off x="8515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159855</xdr:rowOff>
    </xdr:from>
    <xdr:ext cx="469744" cy="259045"/>
    <xdr:sp macro="" textlink="">
      <xdr:nvSpPr>
        <xdr:cNvPr id="149" name="n_3mainValue【図書館】&#10;一人当たり面積"/>
        <xdr:cNvSpPr txBox="1"/>
      </xdr:nvSpPr>
      <xdr:spPr>
        <a:xfrm>
          <a:off x="7626427" y="633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4734</xdr:rowOff>
    </xdr:from>
    <xdr:ext cx="469744" cy="259045"/>
    <xdr:sp macro="" textlink="">
      <xdr:nvSpPr>
        <xdr:cNvPr id="150" name="n_4mainValue【図書館】&#10;一人当たり面積"/>
        <xdr:cNvSpPr txBox="1"/>
      </xdr:nvSpPr>
      <xdr:spPr>
        <a:xfrm>
          <a:off x="6737427" y="634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61" name="テキスト ボックス 16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3" name="テキスト ボックス 16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38100</xdr:rowOff>
    </xdr:from>
    <xdr:to>
      <xdr:col>24</xdr:col>
      <xdr:colOff>62865</xdr:colOff>
      <xdr:row>63</xdr:row>
      <xdr:rowOff>64770</xdr:rowOff>
    </xdr:to>
    <xdr:cxnSp macro="">
      <xdr:nvCxnSpPr>
        <xdr:cNvPr id="175" name="直線コネクタ 174"/>
        <xdr:cNvCxnSpPr/>
      </xdr:nvCxnSpPr>
      <xdr:spPr>
        <a:xfrm flipV="1">
          <a:off x="4634865" y="96393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68597</xdr:rowOff>
    </xdr:from>
    <xdr:ext cx="405111" cy="259045"/>
    <xdr:sp macro="" textlink="">
      <xdr:nvSpPr>
        <xdr:cNvPr id="176" name="【体育館・プール】&#10;有形固定資産減価償却率最小値テキスト"/>
        <xdr:cNvSpPr txBox="1"/>
      </xdr:nvSpPr>
      <xdr:spPr>
        <a:xfrm>
          <a:off x="4673600"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64770</xdr:rowOff>
    </xdr:from>
    <xdr:to>
      <xdr:col>24</xdr:col>
      <xdr:colOff>152400</xdr:colOff>
      <xdr:row>63</xdr:row>
      <xdr:rowOff>64770</xdr:rowOff>
    </xdr:to>
    <xdr:cxnSp macro="">
      <xdr:nvCxnSpPr>
        <xdr:cNvPr id="177" name="直線コネクタ 176"/>
        <xdr:cNvCxnSpPr/>
      </xdr:nvCxnSpPr>
      <xdr:spPr>
        <a:xfrm>
          <a:off x="4546600" y="1086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156227</xdr:rowOff>
    </xdr:from>
    <xdr:ext cx="405111" cy="259045"/>
    <xdr:sp macro="" textlink="">
      <xdr:nvSpPr>
        <xdr:cNvPr id="178" name="【体育館・プール】&#10;有形固定資産減価償却率最大値テキスト"/>
        <xdr:cNvSpPr txBox="1"/>
      </xdr:nvSpPr>
      <xdr:spPr>
        <a:xfrm>
          <a:off x="4673600" y="941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38100</xdr:rowOff>
    </xdr:from>
    <xdr:to>
      <xdr:col>24</xdr:col>
      <xdr:colOff>152400</xdr:colOff>
      <xdr:row>56</xdr:row>
      <xdr:rowOff>38100</xdr:rowOff>
    </xdr:to>
    <xdr:cxnSp macro="">
      <xdr:nvCxnSpPr>
        <xdr:cNvPr id="179" name="直線コネクタ 178"/>
        <xdr:cNvCxnSpPr/>
      </xdr:nvCxnSpPr>
      <xdr:spPr>
        <a:xfrm>
          <a:off x="4546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15257</xdr:rowOff>
    </xdr:from>
    <xdr:ext cx="405111" cy="259045"/>
    <xdr:sp macro="" textlink="">
      <xdr:nvSpPr>
        <xdr:cNvPr id="180" name="【体育館・プール】&#10;有形固定資産減価償却率平均値テキスト"/>
        <xdr:cNvSpPr txBox="1"/>
      </xdr:nvSpPr>
      <xdr:spPr>
        <a:xfrm>
          <a:off x="4673600" y="1013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36830</xdr:rowOff>
    </xdr:from>
    <xdr:to>
      <xdr:col>24</xdr:col>
      <xdr:colOff>114300</xdr:colOff>
      <xdr:row>59</xdr:row>
      <xdr:rowOff>138430</xdr:rowOff>
    </xdr:to>
    <xdr:sp macro="" textlink="">
      <xdr:nvSpPr>
        <xdr:cNvPr id="181" name="フローチャート: 判断 180"/>
        <xdr:cNvSpPr/>
      </xdr:nvSpPr>
      <xdr:spPr>
        <a:xfrm>
          <a:off x="4584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93980</xdr:rowOff>
    </xdr:from>
    <xdr:to>
      <xdr:col>20</xdr:col>
      <xdr:colOff>38100</xdr:colOff>
      <xdr:row>59</xdr:row>
      <xdr:rowOff>24130</xdr:rowOff>
    </xdr:to>
    <xdr:sp macro="" textlink="">
      <xdr:nvSpPr>
        <xdr:cNvPr id="182" name="フローチャート: 判断 181"/>
        <xdr:cNvSpPr/>
      </xdr:nvSpPr>
      <xdr:spPr>
        <a:xfrm>
          <a:off x="3746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105410</xdr:rowOff>
    </xdr:from>
    <xdr:to>
      <xdr:col>15</xdr:col>
      <xdr:colOff>101600</xdr:colOff>
      <xdr:row>58</xdr:row>
      <xdr:rowOff>35560</xdr:rowOff>
    </xdr:to>
    <xdr:sp macro="" textlink="">
      <xdr:nvSpPr>
        <xdr:cNvPr id="183" name="フローチャート: 判断 182"/>
        <xdr:cNvSpPr/>
      </xdr:nvSpPr>
      <xdr:spPr>
        <a:xfrm>
          <a:off x="2857500" y="987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56</xdr:row>
      <xdr:rowOff>139700</xdr:rowOff>
    </xdr:from>
    <xdr:to>
      <xdr:col>10</xdr:col>
      <xdr:colOff>165100</xdr:colOff>
      <xdr:row>57</xdr:row>
      <xdr:rowOff>69850</xdr:rowOff>
    </xdr:to>
    <xdr:sp macro="" textlink="">
      <xdr:nvSpPr>
        <xdr:cNvPr id="184" name="フローチャート: 判断 183"/>
        <xdr:cNvSpPr/>
      </xdr:nvSpPr>
      <xdr:spPr>
        <a:xfrm>
          <a:off x="19685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56</xdr:row>
      <xdr:rowOff>86360</xdr:rowOff>
    </xdr:from>
    <xdr:to>
      <xdr:col>6</xdr:col>
      <xdr:colOff>38100</xdr:colOff>
      <xdr:row>57</xdr:row>
      <xdr:rowOff>16510</xdr:rowOff>
    </xdr:to>
    <xdr:sp macro="" textlink="">
      <xdr:nvSpPr>
        <xdr:cNvPr id="185" name="フローチャート: 判断 184"/>
        <xdr:cNvSpPr/>
      </xdr:nvSpPr>
      <xdr:spPr>
        <a:xfrm>
          <a:off x="1079500" y="968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158750</xdr:rowOff>
    </xdr:from>
    <xdr:to>
      <xdr:col>24</xdr:col>
      <xdr:colOff>114300</xdr:colOff>
      <xdr:row>58</xdr:row>
      <xdr:rowOff>88900</xdr:rowOff>
    </xdr:to>
    <xdr:sp macro="" textlink="">
      <xdr:nvSpPr>
        <xdr:cNvPr id="191" name="楕円 190"/>
        <xdr:cNvSpPr/>
      </xdr:nvSpPr>
      <xdr:spPr>
        <a:xfrm>
          <a:off x="45847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10177</xdr:rowOff>
    </xdr:from>
    <xdr:ext cx="405111" cy="259045"/>
    <xdr:sp macro="" textlink="">
      <xdr:nvSpPr>
        <xdr:cNvPr id="192" name="【体育館・プール】&#10;有形固定資産減価償却率該当値テキスト"/>
        <xdr:cNvSpPr txBox="1"/>
      </xdr:nvSpPr>
      <xdr:spPr>
        <a:xfrm>
          <a:off x="4673600"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67310</xdr:rowOff>
    </xdr:from>
    <xdr:to>
      <xdr:col>20</xdr:col>
      <xdr:colOff>38100</xdr:colOff>
      <xdr:row>57</xdr:row>
      <xdr:rowOff>168910</xdr:rowOff>
    </xdr:to>
    <xdr:sp macro="" textlink="">
      <xdr:nvSpPr>
        <xdr:cNvPr id="193" name="楕円 192"/>
        <xdr:cNvSpPr/>
      </xdr:nvSpPr>
      <xdr:spPr>
        <a:xfrm>
          <a:off x="3746500" y="98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118110</xdr:rowOff>
    </xdr:from>
    <xdr:to>
      <xdr:col>24</xdr:col>
      <xdr:colOff>63500</xdr:colOff>
      <xdr:row>58</xdr:row>
      <xdr:rowOff>38100</xdr:rowOff>
    </xdr:to>
    <xdr:cxnSp macro="">
      <xdr:nvCxnSpPr>
        <xdr:cNvPr id="194" name="直線コネクタ 193"/>
        <xdr:cNvCxnSpPr/>
      </xdr:nvCxnSpPr>
      <xdr:spPr>
        <a:xfrm>
          <a:off x="3797300" y="98907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93980</xdr:rowOff>
    </xdr:from>
    <xdr:to>
      <xdr:col>15</xdr:col>
      <xdr:colOff>101600</xdr:colOff>
      <xdr:row>57</xdr:row>
      <xdr:rowOff>24130</xdr:rowOff>
    </xdr:to>
    <xdr:sp macro="" textlink="">
      <xdr:nvSpPr>
        <xdr:cNvPr id="195" name="楕円 194"/>
        <xdr:cNvSpPr/>
      </xdr:nvSpPr>
      <xdr:spPr>
        <a:xfrm>
          <a:off x="2857500" y="969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144780</xdr:rowOff>
    </xdr:from>
    <xdr:to>
      <xdr:col>19</xdr:col>
      <xdr:colOff>177800</xdr:colOff>
      <xdr:row>57</xdr:row>
      <xdr:rowOff>118110</xdr:rowOff>
    </xdr:to>
    <xdr:cxnSp macro="">
      <xdr:nvCxnSpPr>
        <xdr:cNvPr id="196" name="直線コネクタ 195"/>
        <xdr:cNvCxnSpPr/>
      </xdr:nvCxnSpPr>
      <xdr:spPr>
        <a:xfrm>
          <a:off x="2908300" y="97459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113030</xdr:rowOff>
    </xdr:from>
    <xdr:to>
      <xdr:col>10</xdr:col>
      <xdr:colOff>165100</xdr:colOff>
      <xdr:row>56</xdr:row>
      <xdr:rowOff>43180</xdr:rowOff>
    </xdr:to>
    <xdr:sp macro="" textlink="">
      <xdr:nvSpPr>
        <xdr:cNvPr id="197" name="楕円 196"/>
        <xdr:cNvSpPr/>
      </xdr:nvSpPr>
      <xdr:spPr>
        <a:xfrm>
          <a:off x="1968500" y="954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163830</xdr:rowOff>
    </xdr:from>
    <xdr:to>
      <xdr:col>15</xdr:col>
      <xdr:colOff>50800</xdr:colOff>
      <xdr:row>56</xdr:row>
      <xdr:rowOff>144780</xdr:rowOff>
    </xdr:to>
    <xdr:cxnSp macro="">
      <xdr:nvCxnSpPr>
        <xdr:cNvPr id="198" name="直線コネクタ 197"/>
        <xdr:cNvCxnSpPr/>
      </xdr:nvCxnSpPr>
      <xdr:spPr>
        <a:xfrm>
          <a:off x="2019300" y="95935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82550</xdr:rowOff>
    </xdr:from>
    <xdr:to>
      <xdr:col>6</xdr:col>
      <xdr:colOff>38100</xdr:colOff>
      <xdr:row>56</xdr:row>
      <xdr:rowOff>12700</xdr:rowOff>
    </xdr:to>
    <xdr:sp macro="" textlink="">
      <xdr:nvSpPr>
        <xdr:cNvPr id="199" name="楕円 198"/>
        <xdr:cNvSpPr/>
      </xdr:nvSpPr>
      <xdr:spPr>
        <a:xfrm>
          <a:off x="10795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133350</xdr:rowOff>
    </xdr:from>
    <xdr:to>
      <xdr:col>10</xdr:col>
      <xdr:colOff>114300</xdr:colOff>
      <xdr:row>55</xdr:row>
      <xdr:rowOff>163830</xdr:rowOff>
    </xdr:to>
    <xdr:cxnSp macro="">
      <xdr:nvCxnSpPr>
        <xdr:cNvPr id="200" name="直線コネクタ 199"/>
        <xdr:cNvCxnSpPr/>
      </xdr:nvCxnSpPr>
      <xdr:spPr>
        <a:xfrm>
          <a:off x="1130300" y="9563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15257</xdr:rowOff>
    </xdr:from>
    <xdr:ext cx="405111" cy="259045"/>
    <xdr:sp macro="" textlink="">
      <xdr:nvSpPr>
        <xdr:cNvPr id="201" name="n_1aveValue【体育館・プール】&#10;有形固定資産減価償却率"/>
        <xdr:cNvSpPr txBox="1"/>
      </xdr:nvSpPr>
      <xdr:spPr>
        <a:xfrm>
          <a:off x="358204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26687</xdr:rowOff>
    </xdr:from>
    <xdr:ext cx="405111" cy="259045"/>
    <xdr:sp macro="" textlink="">
      <xdr:nvSpPr>
        <xdr:cNvPr id="202" name="n_2aveValue【体育館・プール】&#10;有形固定資産減価償却率"/>
        <xdr:cNvSpPr txBox="1"/>
      </xdr:nvSpPr>
      <xdr:spPr>
        <a:xfrm>
          <a:off x="2705744" y="997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60977</xdr:rowOff>
    </xdr:from>
    <xdr:ext cx="405111" cy="259045"/>
    <xdr:sp macro="" textlink="">
      <xdr:nvSpPr>
        <xdr:cNvPr id="203" name="n_3aveValue【体育館・プール】&#10;有形固定資産減価償却率"/>
        <xdr:cNvSpPr txBox="1"/>
      </xdr:nvSpPr>
      <xdr:spPr>
        <a:xfrm>
          <a:off x="1816744" y="9833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7637</xdr:rowOff>
    </xdr:from>
    <xdr:ext cx="405111" cy="259045"/>
    <xdr:sp macro="" textlink="">
      <xdr:nvSpPr>
        <xdr:cNvPr id="204" name="n_4aveValue【体育館・プール】&#10;有形固定資産減価償却率"/>
        <xdr:cNvSpPr txBox="1"/>
      </xdr:nvSpPr>
      <xdr:spPr>
        <a:xfrm>
          <a:off x="927744" y="9780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13987</xdr:rowOff>
    </xdr:from>
    <xdr:ext cx="405111" cy="259045"/>
    <xdr:sp macro="" textlink="">
      <xdr:nvSpPr>
        <xdr:cNvPr id="205" name="n_1mainValue【体育館・プール】&#10;有形固定資産減価償却率"/>
        <xdr:cNvSpPr txBox="1"/>
      </xdr:nvSpPr>
      <xdr:spPr>
        <a:xfrm>
          <a:off x="3582044" y="961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40657</xdr:rowOff>
    </xdr:from>
    <xdr:ext cx="405111" cy="259045"/>
    <xdr:sp macro="" textlink="">
      <xdr:nvSpPr>
        <xdr:cNvPr id="206" name="n_2mainValue【体育館・プール】&#10;有形固定資産減価償却率"/>
        <xdr:cNvSpPr txBox="1"/>
      </xdr:nvSpPr>
      <xdr:spPr>
        <a:xfrm>
          <a:off x="2705744" y="947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59707</xdr:rowOff>
    </xdr:from>
    <xdr:ext cx="405111" cy="259045"/>
    <xdr:sp macro="" textlink="">
      <xdr:nvSpPr>
        <xdr:cNvPr id="207" name="n_3mainValue【体育館・プール】&#10;有形固定資産減価償却率"/>
        <xdr:cNvSpPr txBox="1"/>
      </xdr:nvSpPr>
      <xdr:spPr>
        <a:xfrm>
          <a:off x="1816744" y="931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29227</xdr:rowOff>
    </xdr:from>
    <xdr:ext cx="405111" cy="259045"/>
    <xdr:sp macro="" textlink="">
      <xdr:nvSpPr>
        <xdr:cNvPr id="208" name="n_4mainValue【体育館・プール】&#10;有形固定資産減価償却率"/>
        <xdr:cNvSpPr txBox="1"/>
      </xdr:nvSpPr>
      <xdr:spPr>
        <a:xfrm>
          <a:off x="927744" y="928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9" name="直線コネクタ 21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20" name="テキスト ボックス 219"/>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1" name="直線コネクタ 22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22" name="テキスト ボックス 221"/>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3" name="直線コネクタ 22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4" name="テキスト ボックス 223"/>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5" name="直線コネクタ 22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6" name="テキスト ボックス 225"/>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75438</xdr:rowOff>
    </xdr:from>
    <xdr:to>
      <xdr:col>54</xdr:col>
      <xdr:colOff>189865</xdr:colOff>
      <xdr:row>62</xdr:row>
      <xdr:rowOff>73152</xdr:rowOff>
    </xdr:to>
    <xdr:cxnSp macro="">
      <xdr:nvCxnSpPr>
        <xdr:cNvPr id="230" name="直線コネクタ 229"/>
        <xdr:cNvCxnSpPr/>
      </xdr:nvCxnSpPr>
      <xdr:spPr>
        <a:xfrm flipV="1">
          <a:off x="10476865" y="9505188"/>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76979</xdr:rowOff>
    </xdr:from>
    <xdr:ext cx="469744" cy="259045"/>
    <xdr:sp macro="" textlink="">
      <xdr:nvSpPr>
        <xdr:cNvPr id="231" name="【体育館・プール】&#10;一人当たり面積最小値テキスト"/>
        <xdr:cNvSpPr txBox="1"/>
      </xdr:nvSpPr>
      <xdr:spPr>
        <a:xfrm>
          <a:off x="10515600" y="10706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73152</xdr:rowOff>
    </xdr:from>
    <xdr:to>
      <xdr:col>55</xdr:col>
      <xdr:colOff>88900</xdr:colOff>
      <xdr:row>62</xdr:row>
      <xdr:rowOff>73152</xdr:rowOff>
    </xdr:to>
    <xdr:cxnSp macro="">
      <xdr:nvCxnSpPr>
        <xdr:cNvPr id="232" name="直線コネクタ 231"/>
        <xdr:cNvCxnSpPr/>
      </xdr:nvCxnSpPr>
      <xdr:spPr>
        <a:xfrm>
          <a:off x="10388600" y="10703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22115</xdr:rowOff>
    </xdr:from>
    <xdr:ext cx="469744" cy="259045"/>
    <xdr:sp macro="" textlink="">
      <xdr:nvSpPr>
        <xdr:cNvPr id="233" name="【体育館・プール】&#10;一人当たり面積最大値テキスト"/>
        <xdr:cNvSpPr txBox="1"/>
      </xdr:nvSpPr>
      <xdr:spPr>
        <a:xfrm>
          <a:off x="10515600" y="928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75438</xdr:rowOff>
    </xdr:from>
    <xdr:to>
      <xdr:col>55</xdr:col>
      <xdr:colOff>88900</xdr:colOff>
      <xdr:row>55</xdr:row>
      <xdr:rowOff>75438</xdr:rowOff>
    </xdr:to>
    <xdr:cxnSp macro="">
      <xdr:nvCxnSpPr>
        <xdr:cNvPr id="234" name="直線コネクタ 233"/>
        <xdr:cNvCxnSpPr/>
      </xdr:nvCxnSpPr>
      <xdr:spPr>
        <a:xfrm>
          <a:off x="10388600" y="9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165371</xdr:rowOff>
    </xdr:from>
    <xdr:ext cx="469744" cy="259045"/>
    <xdr:sp macro="" textlink="">
      <xdr:nvSpPr>
        <xdr:cNvPr id="235" name="【体育館・プール】&#10;一人当たり面積平均値テキスト"/>
        <xdr:cNvSpPr txBox="1"/>
      </xdr:nvSpPr>
      <xdr:spPr>
        <a:xfrm>
          <a:off x="10515600" y="102809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15494</xdr:rowOff>
    </xdr:from>
    <xdr:to>
      <xdr:col>55</xdr:col>
      <xdr:colOff>50800</xdr:colOff>
      <xdr:row>60</xdr:row>
      <xdr:rowOff>117094</xdr:rowOff>
    </xdr:to>
    <xdr:sp macro="" textlink="">
      <xdr:nvSpPr>
        <xdr:cNvPr id="236" name="フローチャート: 判断 235"/>
        <xdr:cNvSpPr/>
      </xdr:nvSpPr>
      <xdr:spPr>
        <a:xfrm>
          <a:off x="10426700" y="1030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31496</xdr:rowOff>
    </xdr:from>
    <xdr:to>
      <xdr:col>50</xdr:col>
      <xdr:colOff>165100</xdr:colOff>
      <xdr:row>60</xdr:row>
      <xdr:rowOff>133096</xdr:rowOff>
    </xdr:to>
    <xdr:sp macro="" textlink="">
      <xdr:nvSpPr>
        <xdr:cNvPr id="237" name="フローチャート: 判断 236"/>
        <xdr:cNvSpPr/>
      </xdr:nvSpPr>
      <xdr:spPr>
        <a:xfrm>
          <a:off x="9588500" y="1031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38354</xdr:rowOff>
    </xdr:from>
    <xdr:to>
      <xdr:col>46</xdr:col>
      <xdr:colOff>38100</xdr:colOff>
      <xdr:row>60</xdr:row>
      <xdr:rowOff>139954</xdr:rowOff>
    </xdr:to>
    <xdr:sp macro="" textlink="">
      <xdr:nvSpPr>
        <xdr:cNvPr id="238" name="フローチャート: 判断 237"/>
        <xdr:cNvSpPr/>
      </xdr:nvSpPr>
      <xdr:spPr>
        <a:xfrm>
          <a:off x="8699500" y="1032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26924</xdr:rowOff>
    </xdr:from>
    <xdr:to>
      <xdr:col>41</xdr:col>
      <xdr:colOff>101600</xdr:colOff>
      <xdr:row>61</xdr:row>
      <xdr:rowOff>128524</xdr:rowOff>
    </xdr:to>
    <xdr:sp macro="" textlink="">
      <xdr:nvSpPr>
        <xdr:cNvPr id="239" name="フローチャート: 判断 238"/>
        <xdr:cNvSpPr/>
      </xdr:nvSpPr>
      <xdr:spPr>
        <a:xfrm>
          <a:off x="78105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6350</xdr:rowOff>
    </xdr:from>
    <xdr:to>
      <xdr:col>36</xdr:col>
      <xdr:colOff>165100</xdr:colOff>
      <xdr:row>61</xdr:row>
      <xdr:rowOff>107950</xdr:rowOff>
    </xdr:to>
    <xdr:sp macro="" textlink="">
      <xdr:nvSpPr>
        <xdr:cNvPr id="240" name="フローチャート: 判断 239"/>
        <xdr:cNvSpPr/>
      </xdr:nvSpPr>
      <xdr:spPr>
        <a:xfrm>
          <a:off x="6921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138938</xdr:rowOff>
    </xdr:from>
    <xdr:to>
      <xdr:col>55</xdr:col>
      <xdr:colOff>50800</xdr:colOff>
      <xdr:row>58</xdr:row>
      <xdr:rowOff>69088</xdr:rowOff>
    </xdr:to>
    <xdr:sp macro="" textlink="">
      <xdr:nvSpPr>
        <xdr:cNvPr id="246" name="楕円 245"/>
        <xdr:cNvSpPr/>
      </xdr:nvSpPr>
      <xdr:spPr>
        <a:xfrm>
          <a:off x="10426700" y="991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161815</xdr:rowOff>
    </xdr:from>
    <xdr:ext cx="469744" cy="259045"/>
    <xdr:sp macro="" textlink="">
      <xdr:nvSpPr>
        <xdr:cNvPr id="247" name="【体育館・プール】&#10;一人当たり面積該当値テキスト"/>
        <xdr:cNvSpPr txBox="1"/>
      </xdr:nvSpPr>
      <xdr:spPr>
        <a:xfrm>
          <a:off x="10515600" y="9763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154940</xdr:rowOff>
    </xdr:from>
    <xdr:to>
      <xdr:col>50</xdr:col>
      <xdr:colOff>165100</xdr:colOff>
      <xdr:row>58</xdr:row>
      <xdr:rowOff>85090</xdr:rowOff>
    </xdr:to>
    <xdr:sp macro="" textlink="">
      <xdr:nvSpPr>
        <xdr:cNvPr id="248" name="楕円 247"/>
        <xdr:cNvSpPr/>
      </xdr:nvSpPr>
      <xdr:spPr>
        <a:xfrm>
          <a:off x="9588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18288</xdr:rowOff>
    </xdr:from>
    <xdr:to>
      <xdr:col>55</xdr:col>
      <xdr:colOff>0</xdr:colOff>
      <xdr:row>58</xdr:row>
      <xdr:rowOff>34290</xdr:rowOff>
    </xdr:to>
    <xdr:cxnSp macro="">
      <xdr:nvCxnSpPr>
        <xdr:cNvPr id="249" name="直線コネクタ 248"/>
        <xdr:cNvCxnSpPr/>
      </xdr:nvCxnSpPr>
      <xdr:spPr>
        <a:xfrm flipV="1">
          <a:off x="9639300" y="9962388"/>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168656</xdr:rowOff>
    </xdr:from>
    <xdr:to>
      <xdr:col>46</xdr:col>
      <xdr:colOff>38100</xdr:colOff>
      <xdr:row>58</xdr:row>
      <xdr:rowOff>98806</xdr:rowOff>
    </xdr:to>
    <xdr:sp macro="" textlink="">
      <xdr:nvSpPr>
        <xdr:cNvPr id="250" name="楕円 249"/>
        <xdr:cNvSpPr/>
      </xdr:nvSpPr>
      <xdr:spPr>
        <a:xfrm>
          <a:off x="8699500" y="994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34290</xdr:rowOff>
    </xdr:from>
    <xdr:to>
      <xdr:col>50</xdr:col>
      <xdr:colOff>114300</xdr:colOff>
      <xdr:row>58</xdr:row>
      <xdr:rowOff>48006</xdr:rowOff>
    </xdr:to>
    <xdr:cxnSp macro="">
      <xdr:nvCxnSpPr>
        <xdr:cNvPr id="251" name="直線コネクタ 250"/>
        <xdr:cNvCxnSpPr/>
      </xdr:nvCxnSpPr>
      <xdr:spPr>
        <a:xfrm flipV="1">
          <a:off x="8750300" y="997839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10922</xdr:rowOff>
    </xdr:from>
    <xdr:to>
      <xdr:col>41</xdr:col>
      <xdr:colOff>101600</xdr:colOff>
      <xdr:row>58</xdr:row>
      <xdr:rowOff>112522</xdr:rowOff>
    </xdr:to>
    <xdr:sp macro="" textlink="">
      <xdr:nvSpPr>
        <xdr:cNvPr id="252" name="楕円 251"/>
        <xdr:cNvSpPr/>
      </xdr:nvSpPr>
      <xdr:spPr>
        <a:xfrm>
          <a:off x="7810500" y="995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48006</xdr:rowOff>
    </xdr:from>
    <xdr:to>
      <xdr:col>45</xdr:col>
      <xdr:colOff>177800</xdr:colOff>
      <xdr:row>58</xdr:row>
      <xdr:rowOff>61722</xdr:rowOff>
    </xdr:to>
    <xdr:cxnSp macro="">
      <xdr:nvCxnSpPr>
        <xdr:cNvPr id="253" name="直線コネクタ 252"/>
        <xdr:cNvCxnSpPr/>
      </xdr:nvCxnSpPr>
      <xdr:spPr>
        <a:xfrm flipV="1">
          <a:off x="7861300" y="999210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42926</xdr:rowOff>
    </xdr:from>
    <xdr:to>
      <xdr:col>36</xdr:col>
      <xdr:colOff>165100</xdr:colOff>
      <xdr:row>58</xdr:row>
      <xdr:rowOff>144526</xdr:rowOff>
    </xdr:to>
    <xdr:sp macro="" textlink="">
      <xdr:nvSpPr>
        <xdr:cNvPr id="254" name="楕円 253"/>
        <xdr:cNvSpPr/>
      </xdr:nvSpPr>
      <xdr:spPr>
        <a:xfrm>
          <a:off x="6921500" y="998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61722</xdr:rowOff>
    </xdr:from>
    <xdr:to>
      <xdr:col>41</xdr:col>
      <xdr:colOff>50800</xdr:colOff>
      <xdr:row>58</xdr:row>
      <xdr:rowOff>93726</xdr:rowOff>
    </xdr:to>
    <xdr:cxnSp macro="">
      <xdr:nvCxnSpPr>
        <xdr:cNvPr id="255" name="直線コネクタ 254"/>
        <xdr:cNvCxnSpPr/>
      </xdr:nvCxnSpPr>
      <xdr:spPr>
        <a:xfrm flipV="1">
          <a:off x="6972300" y="1000582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124223</xdr:rowOff>
    </xdr:from>
    <xdr:ext cx="469744" cy="259045"/>
    <xdr:sp macro="" textlink="">
      <xdr:nvSpPr>
        <xdr:cNvPr id="256" name="n_1aveValue【体育館・プール】&#10;一人当たり面積"/>
        <xdr:cNvSpPr txBox="1"/>
      </xdr:nvSpPr>
      <xdr:spPr>
        <a:xfrm>
          <a:off x="9391727" y="1041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131081</xdr:rowOff>
    </xdr:from>
    <xdr:ext cx="469744" cy="259045"/>
    <xdr:sp macro="" textlink="">
      <xdr:nvSpPr>
        <xdr:cNvPr id="257" name="n_2aveValue【体育館・プール】&#10;一人当たり面積"/>
        <xdr:cNvSpPr txBox="1"/>
      </xdr:nvSpPr>
      <xdr:spPr>
        <a:xfrm>
          <a:off x="8515427" y="1041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119651</xdr:rowOff>
    </xdr:from>
    <xdr:ext cx="469744" cy="259045"/>
    <xdr:sp macro="" textlink="">
      <xdr:nvSpPr>
        <xdr:cNvPr id="258" name="n_3aveValue【体育館・プール】&#10;一人当たり面積"/>
        <xdr:cNvSpPr txBox="1"/>
      </xdr:nvSpPr>
      <xdr:spPr>
        <a:xfrm>
          <a:off x="7626427" y="1057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99077</xdr:rowOff>
    </xdr:from>
    <xdr:ext cx="469744" cy="259045"/>
    <xdr:sp macro="" textlink="">
      <xdr:nvSpPr>
        <xdr:cNvPr id="259" name="n_4aveValue【体育館・プール】&#10;一人当たり面積"/>
        <xdr:cNvSpPr txBox="1"/>
      </xdr:nvSpPr>
      <xdr:spPr>
        <a:xfrm>
          <a:off x="6737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101617</xdr:rowOff>
    </xdr:from>
    <xdr:ext cx="469744" cy="259045"/>
    <xdr:sp macro="" textlink="">
      <xdr:nvSpPr>
        <xdr:cNvPr id="260" name="n_1mainValue【体育館・プール】&#10;一人当たり面積"/>
        <xdr:cNvSpPr txBox="1"/>
      </xdr:nvSpPr>
      <xdr:spPr>
        <a:xfrm>
          <a:off x="9391727" y="970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56</xdr:row>
      <xdr:rowOff>115333</xdr:rowOff>
    </xdr:from>
    <xdr:ext cx="469744" cy="259045"/>
    <xdr:sp macro="" textlink="">
      <xdr:nvSpPr>
        <xdr:cNvPr id="261" name="n_2mainValue【体育館・プール】&#10;一人当たり面積"/>
        <xdr:cNvSpPr txBox="1"/>
      </xdr:nvSpPr>
      <xdr:spPr>
        <a:xfrm>
          <a:off x="8515427" y="971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56</xdr:row>
      <xdr:rowOff>129049</xdr:rowOff>
    </xdr:from>
    <xdr:ext cx="469744" cy="259045"/>
    <xdr:sp macro="" textlink="">
      <xdr:nvSpPr>
        <xdr:cNvPr id="262" name="n_3mainValue【体育館・プール】&#10;一人当たり面積"/>
        <xdr:cNvSpPr txBox="1"/>
      </xdr:nvSpPr>
      <xdr:spPr>
        <a:xfrm>
          <a:off x="7626427" y="973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56</xdr:row>
      <xdr:rowOff>161053</xdr:rowOff>
    </xdr:from>
    <xdr:ext cx="469744" cy="259045"/>
    <xdr:sp macro="" textlink="">
      <xdr:nvSpPr>
        <xdr:cNvPr id="263" name="n_4mainValue【体育館・プール】&#10;一人当たり面積"/>
        <xdr:cNvSpPr txBox="1"/>
      </xdr:nvSpPr>
      <xdr:spPr>
        <a:xfrm>
          <a:off x="6737427" y="976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4" name="テキスト ボックス 27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6" name="テキスト ボックス 27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95250</xdr:rowOff>
    </xdr:from>
    <xdr:to>
      <xdr:col>24</xdr:col>
      <xdr:colOff>62865</xdr:colOff>
      <xdr:row>85</xdr:row>
      <xdr:rowOff>163830</xdr:rowOff>
    </xdr:to>
    <xdr:cxnSp macro="">
      <xdr:nvCxnSpPr>
        <xdr:cNvPr id="288" name="直線コネクタ 287"/>
        <xdr:cNvCxnSpPr/>
      </xdr:nvCxnSpPr>
      <xdr:spPr>
        <a:xfrm flipV="1">
          <a:off x="4634865" y="1363980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167657</xdr:rowOff>
    </xdr:from>
    <xdr:ext cx="405111" cy="259045"/>
    <xdr:sp macro="" textlink="">
      <xdr:nvSpPr>
        <xdr:cNvPr id="289" name="【福祉施設】&#10;有形固定資産減価償却率最小値テキスト"/>
        <xdr:cNvSpPr txBox="1"/>
      </xdr:nvSpPr>
      <xdr:spPr>
        <a:xfrm>
          <a:off x="4673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163830</xdr:rowOff>
    </xdr:from>
    <xdr:to>
      <xdr:col>24</xdr:col>
      <xdr:colOff>152400</xdr:colOff>
      <xdr:row>85</xdr:row>
      <xdr:rowOff>163830</xdr:rowOff>
    </xdr:to>
    <xdr:cxnSp macro="">
      <xdr:nvCxnSpPr>
        <xdr:cNvPr id="290" name="直線コネクタ 289"/>
        <xdr:cNvCxnSpPr/>
      </xdr:nvCxnSpPr>
      <xdr:spPr>
        <a:xfrm>
          <a:off x="4546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41927</xdr:rowOff>
    </xdr:from>
    <xdr:ext cx="405111" cy="259045"/>
    <xdr:sp macro="" textlink="">
      <xdr:nvSpPr>
        <xdr:cNvPr id="291" name="【福祉施設】&#10;有形固定資産減価償却率最大値テキスト"/>
        <xdr:cNvSpPr txBox="1"/>
      </xdr:nvSpPr>
      <xdr:spPr>
        <a:xfrm>
          <a:off x="4673600" y="13415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95250</xdr:rowOff>
    </xdr:from>
    <xdr:to>
      <xdr:col>24</xdr:col>
      <xdr:colOff>152400</xdr:colOff>
      <xdr:row>79</xdr:row>
      <xdr:rowOff>95250</xdr:rowOff>
    </xdr:to>
    <xdr:cxnSp macro="">
      <xdr:nvCxnSpPr>
        <xdr:cNvPr id="292" name="直線コネクタ 291"/>
        <xdr:cNvCxnSpPr/>
      </xdr:nvCxnSpPr>
      <xdr:spPr>
        <a:xfrm>
          <a:off x="45466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xdr:rowOff>
    </xdr:from>
    <xdr:ext cx="405111" cy="259045"/>
    <xdr:sp macro="" textlink="">
      <xdr:nvSpPr>
        <xdr:cNvPr id="293" name="【福祉施設】&#10;有形固定資産減価償却率平均値テキスト"/>
        <xdr:cNvSpPr txBox="1"/>
      </xdr:nvSpPr>
      <xdr:spPr>
        <a:xfrm>
          <a:off x="4673600" y="13887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21589</xdr:rowOff>
    </xdr:from>
    <xdr:to>
      <xdr:col>24</xdr:col>
      <xdr:colOff>114300</xdr:colOff>
      <xdr:row>81</xdr:row>
      <xdr:rowOff>123189</xdr:rowOff>
    </xdr:to>
    <xdr:sp macro="" textlink="">
      <xdr:nvSpPr>
        <xdr:cNvPr id="294" name="フローチャート: 判断 293"/>
        <xdr:cNvSpPr/>
      </xdr:nvSpPr>
      <xdr:spPr>
        <a:xfrm>
          <a:off x="45847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93980</xdr:rowOff>
    </xdr:from>
    <xdr:to>
      <xdr:col>20</xdr:col>
      <xdr:colOff>38100</xdr:colOff>
      <xdr:row>81</xdr:row>
      <xdr:rowOff>24130</xdr:rowOff>
    </xdr:to>
    <xdr:sp macro="" textlink="">
      <xdr:nvSpPr>
        <xdr:cNvPr id="295" name="フローチャート: 判断 294"/>
        <xdr:cNvSpPr/>
      </xdr:nvSpPr>
      <xdr:spPr>
        <a:xfrm>
          <a:off x="3746500" y="1380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166370</xdr:rowOff>
    </xdr:from>
    <xdr:to>
      <xdr:col>15</xdr:col>
      <xdr:colOff>101600</xdr:colOff>
      <xdr:row>80</xdr:row>
      <xdr:rowOff>96520</xdr:rowOff>
    </xdr:to>
    <xdr:sp macro="" textlink="">
      <xdr:nvSpPr>
        <xdr:cNvPr id="296" name="フローチャート: 判断 295"/>
        <xdr:cNvSpPr/>
      </xdr:nvSpPr>
      <xdr:spPr>
        <a:xfrm>
          <a:off x="2857500" y="1371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120650</xdr:rowOff>
    </xdr:from>
    <xdr:to>
      <xdr:col>10</xdr:col>
      <xdr:colOff>165100</xdr:colOff>
      <xdr:row>80</xdr:row>
      <xdr:rowOff>50800</xdr:rowOff>
    </xdr:to>
    <xdr:sp macro="" textlink="">
      <xdr:nvSpPr>
        <xdr:cNvPr id="297" name="フローチャート: 判断 296"/>
        <xdr:cNvSpPr/>
      </xdr:nvSpPr>
      <xdr:spPr>
        <a:xfrm>
          <a:off x="1968500" y="1366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78</xdr:row>
      <xdr:rowOff>17780</xdr:rowOff>
    </xdr:from>
    <xdr:to>
      <xdr:col>6</xdr:col>
      <xdr:colOff>38100</xdr:colOff>
      <xdr:row>78</xdr:row>
      <xdr:rowOff>119380</xdr:rowOff>
    </xdr:to>
    <xdr:sp macro="" textlink="">
      <xdr:nvSpPr>
        <xdr:cNvPr id="298" name="フローチャート: 判断 297"/>
        <xdr:cNvSpPr/>
      </xdr:nvSpPr>
      <xdr:spPr>
        <a:xfrm>
          <a:off x="1079500" y="133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101600</xdr:rowOff>
    </xdr:from>
    <xdr:to>
      <xdr:col>24</xdr:col>
      <xdr:colOff>114300</xdr:colOff>
      <xdr:row>81</xdr:row>
      <xdr:rowOff>31750</xdr:rowOff>
    </xdr:to>
    <xdr:sp macro="" textlink="">
      <xdr:nvSpPr>
        <xdr:cNvPr id="304" name="楕円 303"/>
        <xdr:cNvSpPr/>
      </xdr:nvSpPr>
      <xdr:spPr>
        <a:xfrm>
          <a:off x="45847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124477</xdr:rowOff>
    </xdr:from>
    <xdr:ext cx="405111" cy="259045"/>
    <xdr:sp macro="" textlink="">
      <xdr:nvSpPr>
        <xdr:cNvPr id="305" name="【福祉施設】&#10;有形固定資産減価償却率該当値テキスト"/>
        <xdr:cNvSpPr txBox="1"/>
      </xdr:nvSpPr>
      <xdr:spPr>
        <a:xfrm>
          <a:off x="4673600"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170180</xdr:rowOff>
    </xdr:from>
    <xdr:to>
      <xdr:col>20</xdr:col>
      <xdr:colOff>38100</xdr:colOff>
      <xdr:row>81</xdr:row>
      <xdr:rowOff>100330</xdr:rowOff>
    </xdr:to>
    <xdr:sp macro="" textlink="">
      <xdr:nvSpPr>
        <xdr:cNvPr id="306" name="楕円 305"/>
        <xdr:cNvSpPr/>
      </xdr:nvSpPr>
      <xdr:spPr>
        <a:xfrm>
          <a:off x="3746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152400</xdr:rowOff>
    </xdr:from>
    <xdr:to>
      <xdr:col>24</xdr:col>
      <xdr:colOff>63500</xdr:colOff>
      <xdr:row>81</xdr:row>
      <xdr:rowOff>49530</xdr:rowOff>
    </xdr:to>
    <xdr:cxnSp macro="">
      <xdr:nvCxnSpPr>
        <xdr:cNvPr id="307" name="直線コネクタ 306"/>
        <xdr:cNvCxnSpPr/>
      </xdr:nvCxnSpPr>
      <xdr:spPr>
        <a:xfrm flipV="1">
          <a:off x="3797300" y="138684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40639</xdr:rowOff>
    </xdr:from>
    <xdr:to>
      <xdr:col>15</xdr:col>
      <xdr:colOff>101600</xdr:colOff>
      <xdr:row>80</xdr:row>
      <xdr:rowOff>142239</xdr:rowOff>
    </xdr:to>
    <xdr:sp macro="" textlink="">
      <xdr:nvSpPr>
        <xdr:cNvPr id="308" name="楕円 307"/>
        <xdr:cNvSpPr/>
      </xdr:nvSpPr>
      <xdr:spPr>
        <a:xfrm>
          <a:off x="2857500" y="1375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91439</xdr:rowOff>
    </xdr:from>
    <xdr:to>
      <xdr:col>19</xdr:col>
      <xdr:colOff>177800</xdr:colOff>
      <xdr:row>81</xdr:row>
      <xdr:rowOff>49530</xdr:rowOff>
    </xdr:to>
    <xdr:cxnSp macro="">
      <xdr:nvCxnSpPr>
        <xdr:cNvPr id="309" name="直線コネクタ 308"/>
        <xdr:cNvCxnSpPr/>
      </xdr:nvCxnSpPr>
      <xdr:spPr>
        <a:xfrm>
          <a:off x="2908300" y="13807439"/>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36830</xdr:rowOff>
    </xdr:from>
    <xdr:to>
      <xdr:col>10</xdr:col>
      <xdr:colOff>165100</xdr:colOff>
      <xdr:row>79</xdr:row>
      <xdr:rowOff>138430</xdr:rowOff>
    </xdr:to>
    <xdr:sp macro="" textlink="">
      <xdr:nvSpPr>
        <xdr:cNvPr id="310" name="楕円 309"/>
        <xdr:cNvSpPr/>
      </xdr:nvSpPr>
      <xdr:spPr>
        <a:xfrm>
          <a:off x="1968500" y="1358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87630</xdr:rowOff>
    </xdr:from>
    <xdr:to>
      <xdr:col>15</xdr:col>
      <xdr:colOff>50800</xdr:colOff>
      <xdr:row>80</xdr:row>
      <xdr:rowOff>91439</xdr:rowOff>
    </xdr:to>
    <xdr:cxnSp macro="">
      <xdr:nvCxnSpPr>
        <xdr:cNvPr id="311" name="直線コネクタ 310"/>
        <xdr:cNvCxnSpPr/>
      </xdr:nvCxnSpPr>
      <xdr:spPr>
        <a:xfrm>
          <a:off x="2019300" y="13632180"/>
          <a:ext cx="889000" cy="17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132080</xdr:rowOff>
    </xdr:from>
    <xdr:to>
      <xdr:col>6</xdr:col>
      <xdr:colOff>38100</xdr:colOff>
      <xdr:row>79</xdr:row>
      <xdr:rowOff>62230</xdr:rowOff>
    </xdr:to>
    <xdr:sp macro="" textlink="">
      <xdr:nvSpPr>
        <xdr:cNvPr id="312" name="楕円 311"/>
        <xdr:cNvSpPr/>
      </xdr:nvSpPr>
      <xdr:spPr>
        <a:xfrm>
          <a:off x="1079500" y="135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11430</xdr:rowOff>
    </xdr:from>
    <xdr:to>
      <xdr:col>10</xdr:col>
      <xdr:colOff>114300</xdr:colOff>
      <xdr:row>79</xdr:row>
      <xdr:rowOff>87630</xdr:rowOff>
    </xdr:to>
    <xdr:cxnSp macro="">
      <xdr:nvCxnSpPr>
        <xdr:cNvPr id="313" name="直線コネクタ 312"/>
        <xdr:cNvCxnSpPr/>
      </xdr:nvCxnSpPr>
      <xdr:spPr>
        <a:xfrm>
          <a:off x="1130300" y="135559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40657</xdr:rowOff>
    </xdr:from>
    <xdr:ext cx="405111" cy="259045"/>
    <xdr:sp macro="" textlink="">
      <xdr:nvSpPr>
        <xdr:cNvPr id="314" name="n_1aveValue【福祉施設】&#10;有形固定資産減価償却率"/>
        <xdr:cNvSpPr txBox="1"/>
      </xdr:nvSpPr>
      <xdr:spPr>
        <a:xfrm>
          <a:off x="3582044" y="1358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113047</xdr:rowOff>
    </xdr:from>
    <xdr:ext cx="405111" cy="259045"/>
    <xdr:sp macro="" textlink="">
      <xdr:nvSpPr>
        <xdr:cNvPr id="315" name="n_2aveValue【福祉施設】&#10;有形固定資産減価償却率"/>
        <xdr:cNvSpPr txBox="1"/>
      </xdr:nvSpPr>
      <xdr:spPr>
        <a:xfrm>
          <a:off x="2705744" y="1348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41927</xdr:rowOff>
    </xdr:from>
    <xdr:ext cx="405111" cy="259045"/>
    <xdr:sp macro="" textlink="">
      <xdr:nvSpPr>
        <xdr:cNvPr id="316" name="n_3aveValue【福祉施設】&#10;有形固定資産減価償却率"/>
        <xdr:cNvSpPr txBox="1"/>
      </xdr:nvSpPr>
      <xdr:spPr>
        <a:xfrm>
          <a:off x="1816744" y="1375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135907</xdr:rowOff>
    </xdr:from>
    <xdr:ext cx="405111" cy="259045"/>
    <xdr:sp macro="" textlink="">
      <xdr:nvSpPr>
        <xdr:cNvPr id="317" name="n_4aveValue【福祉施設】&#10;有形固定資産減価償却率"/>
        <xdr:cNvSpPr txBox="1"/>
      </xdr:nvSpPr>
      <xdr:spPr>
        <a:xfrm>
          <a:off x="927744" y="1316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91457</xdr:rowOff>
    </xdr:from>
    <xdr:ext cx="405111" cy="259045"/>
    <xdr:sp macro="" textlink="">
      <xdr:nvSpPr>
        <xdr:cNvPr id="318" name="n_1mainValue【福祉施設】&#10;有形固定資産減価償却率"/>
        <xdr:cNvSpPr txBox="1"/>
      </xdr:nvSpPr>
      <xdr:spPr>
        <a:xfrm>
          <a:off x="3582044" y="1397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133366</xdr:rowOff>
    </xdr:from>
    <xdr:ext cx="405111" cy="259045"/>
    <xdr:sp macro="" textlink="">
      <xdr:nvSpPr>
        <xdr:cNvPr id="319" name="n_2mainValue【福祉施設】&#10;有形固定資産減価償却率"/>
        <xdr:cNvSpPr txBox="1"/>
      </xdr:nvSpPr>
      <xdr:spPr>
        <a:xfrm>
          <a:off x="2705744" y="13849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154957</xdr:rowOff>
    </xdr:from>
    <xdr:ext cx="405111" cy="259045"/>
    <xdr:sp macro="" textlink="">
      <xdr:nvSpPr>
        <xdr:cNvPr id="320" name="n_3mainValue【福祉施設】&#10;有形固定資産減価償却率"/>
        <xdr:cNvSpPr txBox="1"/>
      </xdr:nvSpPr>
      <xdr:spPr>
        <a:xfrm>
          <a:off x="1816744" y="1335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53357</xdr:rowOff>
    </xdr:from>
    <xdr:ext cx="405111" cy="259045"/>
    <xdr:sp macro="" textlink="">
      <xdr:nvSpPr>
        <xdr:cNvPr id="321" name="n_4mainValue【福祉施設】&#10;有形固定資産減価償却率"/>
        <xdr:cNvSpPr txBox="1"/>
      </xdr:nvSpPr>
      <xdr:spPr>
        <a:xfrm>
          <a:off x="927744" y="13597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136398</xdr:rowOff>
    </xdr:from>
    <xdr:to>
      <xdr:col>54</xdr:col>
      <xdr:colOff>189865</xdr:colOff>
      <xdr:row>86</xdr:row>
      <xdr:rowOff>10668</xdr:rowOff>
    </xdr:to>
    <xdr:cxnSp macro="">
      <xdr:nvCxnSpPr>
        <xdr:cNvPr id="343" name="直線コネクタ 342"/>
        <xdr:cNvCxnSpPr/>
      </xdr:nvCxnSpPr>
      <xdr:spPr>
        <a:xfrm flipV="1">
          <a:off x="10476865" y="13338048"/>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14495</xdr:rowOff>
    </xdr:from>
    <xdr:ext cx="469744" cy="259045"/>
    <xdr:sp macro="" textlink="">
      <xdr:nvSpPr>
        <xdr:cNvPr id="344" name="【福祉施設】&#10;一人当たり面積最小値テキスト"/>
        <xdr:cNvSpPr txBox="1"/>
      </xdr:nvSpPr>
      <xdr:spPr>
        <a:xfrm>
          <a:off x="10515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10668</xdr:rowOff>
    </xdr:from>
    <xdr:to>
      <xdr:col>55</xdr:col>
      <xdr:colOff>88900</xdr:colOff>
      <xdr:row>86</xdr:row>
      <xdr:rowOff>10668</xdr:rowOff>
    </xdr:to>
    <xdr:cxnSp macro="">
      <xdr:nvCxnSpPr>
        <xdr:cNvPr id="345" name="直線コネクタ 344"/>
        <xdr:cNvCxnSpPr/>
      </xdr:nvCxnSpPr>
      <xdr:spPr>
        <a:xfrm>
          <a:off x="10388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83075</xdr:rowOff>
    </xdr:from>
    <xdr:ext cx="469744" cy="259045"/>
    <xdr:sp macro="" textlink="">
      <xdr:nvSpPr>
        <xdr:cNvPr id="346" name="【福祉施設】&#10;一人当たり面積最大値テキスト"/>
        <xdr:cNvSpPr txBox="1"/>
      </xdr:nvSpPr>
      <xdr:spPr>
        <a:xfrm>
          <a:off x="10515600" y="131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136398</xdr:rowOff>
    </xdr:from>
    <xdr:to>
      <xdr:col>55</xdr:col>
      <xdr:colOff>88900</xdr:colOff>
      <xdr:row>77</xdr:row>
      <xdr:rowOff>136398</xdr:rowOff>
    </xdr:to>
    <xdr:cxnSp macro="">
      <xdr:nvCxnSpPr>
        <xdr:cNvPr id="347" name="直線コネクタ 346"/>
        <xdr:cNvCxnSpPr/>
      </xdr:nvCxnSpPr>
      <xdr:spPr>
        <a:xfrm>
          <a:off x="10388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118890</xdr:rowOff>
    </xdr:from>
    <xdr:ext cx="469744" cy="259045"/>
    <xdr:sp macro="" textlink="">
      <xdr:nvSpPr>
        <xdr:cNvPr id="348" name="【福祉施設】&#10;一人当たり面積平均値テキスト"/>
        <xdr:cNvSpPr txBox="1"/>
      </xdr:nvSpPr>
      <xdr:spPr>
        <a:xfrm>
          <a:off x="10515600" y="14006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140463</xdr:rowOff>
    </xdr:from>
    <xdr:to>
      <xdr:col>55</xdr:col>
      <xdr:colOff>50800</xdr:colOff>
      <xdr:row>82</xdr:row>
      <xdr:rowOff>70613</xdr:rowOff>
    </xdr:to>
    <xdr:sp macro="" textlink="">
      <xdr:nvSpPr>
        <xdr:cNvPr id="349" name="フローチャート: 判断 348"/>
        <xdr:cNvSpPr/>
      </xdr:nvSpPr>
      <xdr:spPr>
        <a:xfrm>
          <a:off x="10426700" y="1402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113030</xdr:rowOff>
    </xdr:from>
    <xdr:to>
      <xdr:col>50</xdr:col>
      <xdr:colOff>165100</xdr:colOff>
      <xdr:row>82</xdr:row>
      <xdr:rowOff>43180</xdr:rowOff>
    </xdr:to>
    <xdr:sp macro="" textlink="">
      <xdr:nvSpPr>
        <xdr:cNvPr id="350" name="フローチャート: 判断 349"/>
        <xdr:cNvSpPr/>
      </xdr:nvSpPr>
      <xdr:spPr>
        <a:xfrm>
          <a:off x="9588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85598</xdr:rowOff>
    </xdr:from>
    <xdr:to>
      <xdr:col>46</xdr:col>
      <xdr:colOff>38100</xdr:colOff>
      <xdr:row>82</xdr:row>
      <xdr:rowOff>15748</xdr:rowOff>
    </xdr:to>
    <xdr:sp macro="" textlink="">
      <xdr:nvSpPr>
        <xdr:cNvPr id="351" name="フローチャート: 判断 350"/>
        <xdr:cNvSpPr/>
      </xdr:nvSpPr>
      <xdr:spPr>
        <a:xfrm>
          <a:off x="86995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53594</xdr:rowOff>
    </xdr:from>
    <xdr:to>
      <xdr:col>41</xdr:col>
      <xdr:colOff>101600</xdr:colOff>
      <xdr:row>83</xdr:row>
      <xdr:rowOff>155194</xdr:rowOff>
    </xdr:to>
    <xdr:sp macro="" textlink="">
      <xdr:nvSpPr>
        <xdr:cNvPr id="352" name="フローチャート: 判断 351"/>
        <xdr:cNvSpPr/>
      </xdr:nvSpPr>
      <xdr:spPr>
        <a:xfrm>
          <a:off x="7810500" y="1428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33020</xdr:rowOff>
    </xdr:from>
    <xdr:to>
      <xdr:col>36</xdr:col>
      <xdr:colOff>165100</xdr:colOff>
      <xdr:row>82</xdr:row>
      <xdr:rowOff>134620</xdr:rowOff>
    </xdr:to>
    <xdr:sp macro="" textlink="">
      <xdr:nvSpPr>
        <xdr:cNvPr id="353" name="フローチャート: 判断 352"/>
        <xdr:cNvSpPr/>
      </xdr:nvSpPr>
      <xdr:spPr>
        <a:xfrm>
          <a:off x="6921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30735</xdr:rowOff>
    </xdr:from>
    <xdr:to>
      <xdr:col>55</xdr:col>
      <xdr:colOff>50800</xdr:colOff>
      <xdr:row>81</xdr:row>
      <xdr:rowOff>132335</xdr:rowOff>
    </xdr:to>
    <xdr:sp macro="" textlink="">
      <xdr:nvSpPr>
        <xdr:cNvPr id="359" name="楕円 358"/>
        <xdr:cNvSpPr/>
      </xdr:nvSpPr>
      <xdr:spPr>
        <a:xfrm>
          <a:off x="10426700" y="1391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53612</xdr:rowOff>
    </xdr:from>
    <xdr:ext cx="469744" cy="259045"/>
    <xdr:sp macro="" textlink="">
      <xdr:nvSpPr>
        <xdr:cNvPr id="360" name="【福祉施設】&#10;一人当たり面積該当値テキスト"/>
        <xdr:cNvSpPr txBox="1"/>
      </xdr:nvSpPr>
      <xdr:spPr>
        <a:xfrm>
          <a:off x="10515600" y="1376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39878</xdr:rowOff>
    </xdr:from>
    <xdr:to>
      <xdr:col>50</xdr:col>
      <xdr:colOff>165100</xdr:colOff>
      <xdr:row>81</xdr:row>
      <xdr:rowOff>141478</xdr:rowOff>
    </xdr:to>
    <xdr:sp macro="" textlink="">
      <xdr:nvSpPr>
        <xdr:cNvPr id="361" name="楕円 360"/>
        <xdr:cNvSpPr/>
      </xdr:nvSpPr>
      <xdr:spPr>
        <a:xfrm>
          <a:off x="9588500" y="1392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81535</xdr:rowOff>
    </xdr:from>
    <xdr:to>
      <xdr:col>55</xdr:col>
      <xdr:colOff>0</xdr:colOff>
      <xdr:row>81</xdr:row>
      <xdr:rowOff>90678</xdr:rowOff>
    </xdr:to>
    <xdr:cxnSp macro="">
      <xdr:nvCxnSpPr>
        <xdr:cNvPr id="362" name="直線コネクタ 361"/>
        <xdr:cNvCxnSpPr/>
      </xdr:nvCxnSpPr>
      <xdr:spPr>
        <a:xfrm flipV="1">
          <a:off x="9639300" y="13968985"/>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49022</xdr:rowOff>
    </xdr:from>
    <xdr:to>
      <xdr:col>46</xdr:col>
      <xdr:colOff>38100</xdr:colOff>
      <xdr:row>81</xdr:row>
      <xdr:rowOff>150622</xdr:rowOff>
    </xdr:to>
    <xdr:sp macro="" textlink="">
      <xdr:nvSpPr>
        <xdr:cNvPr id="363" name="楕円 362"/>
        <xdr:cNvSpPr/>
      </xdr:nvSpPr>
      <xdr:spPr>
        <a:xfrm>
          <a:off x="8699500" y="1393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90678</xdr:rowOff>
    </xdr:from>
    <xdr:to>
      <xdr:col>50</xdr:col>
      <xdr:colOff>114300</xdr:colOff>
      <xdr:row>81</xdr:row>
      <xdr:rowOff>99822</xdr:rowOff>
    </xdr:to>
    <xdr:cxnSp macro="">
      <xdr:nvCxnSpPr>
        <xdr:cNvPr id="364" name="直線コネクタ 363"/>
        <xdr:cNvCxnSpPr/>
      </xdr:nvCxnSpPr>
      <xdr:spPr>
        <a:xfrm flipV="1">
          <a:off x="8750300" y="139781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58165</xdr:rowOff>
    </xdr:from>
    <xdr:to>
      <xdr:col>41</xdr:col>
      <xdr:colOff>101600</xdr:colOff>
      <xdr:row>81</xdr:row>
      <xdr:rowOff>159765</xdr:rowOff>
    </xdr:to>
    <xdr:sp macro="" textlink="">
      <xdr:nvSpPr>
        <xdr:cNvPr id="365" name="楕円 364"/>
        <xdr:cNvSpPr/>
      </xdr:nvSpPr>
      <xdr:spPr>
        <a:xfrm>
          <a:off x="7810500" y="1394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99822</xdr:rowOff>
    </xdr:from>
    <xdr:to>
      <xdr:col>45</xdr:col>
      <xdr:colOff>177800</xdr:colOff>
      <xdr:row>81</xdr:row>
      <xdr:rowOff>108965</xdr:rowOff>
    </xdr:to>
    <xdr:cxnSp macro="">
      <xdr:nvCxnSpPr>
        <xdr:cNvPr id="366" name="直線コネクタ 365"/>
        <xdr:cNvCxnSpPr/>
      </xdr:nvCxnSpPr>
      <xdr:spPr>
        <a:xfrm flipV="1">
          <a:off x="7861300" y="1398727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76454</xdr:rowOff>
    </xdr:from>
    <xdr:to>
      <xdr:col>36</xdr:col>
      <xdr:colOff>165100</xdr:colOff>
      <xdr:row>82</xdr:row>
      <xdr:rowOff>6604</xdr:rowOff>
    </xdr:to>
    <xdr:sp macro="" textlink="">
      <xdr:nvSpPr>
        <xdr:cNvPr id="367" name="楕円 366"/>
        <xdr:cNvSpPr/>
      </xdr:nvSpPr>
      <xdr:spPr>
        <a:xfrm>
          <a:off x="6921500" y="1396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108965</xdr:rowOff>
    </xdr:from>
    <xdr:to>
      <xdr:col>41</xdr:col>
      <xdr:colOff>50800</xdr:colOff>
      <xdr:row>81</xdr:row>
      <xdr:rowOff>127254</xdr:rowOff>
    </xdr:to>
    <xdr:cxnSp macro="">
      <xdr:nvCxnSpPr>
        <xdr:cNvPr id="368" name="直線コネクタ 367"/>
        <xdr:cNvCxnSpPr/>
      </xdr:nvCxnSpPr>
      <xdr:spPr>
        <a:xfrm flipV="1">
          <a:off x="6972300" y="13996415"/>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34307</xdr:rowOff>
    </xdr:from>
    <xdr:ext cx="469744" cy="259045"/>
    <xdr:sp macro="" textlink="">
      <xdr:nvSpPr>
        <xdr:cNvPr id="369" name="n_1aveValue【福祉施設】&#10;一人当たり面積"/>
        <xdr:cNvSpPr txBox="1"/>
      </xdr:nvSpPr>
      <xdr:spPr>
        <a:xfrm>
          <a:off x="9391727" y="1409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6875</xdr:rowOff>
    </xdr:from>
    <xdr:ext cx="469744" cy="259045"/>
    <xdr:sp macro="" textlink="">
      <xdr:nvSpPr>
        <xdr:cNvPr id="370" name="n_2aveValue【福祉施設】&#10;一人当たり面積"/>
        <xdr:cNvSpPr txBox="1"/>
      </xdr:nvSpPr>
      <xdr:spPr>
        <a:xfrm>
          <a:off x="8515427" y="1406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146321</xdr:rowOff>
    </xdr:from>
    <xdr:ext cx="469744" cy="259045"/>
    <xdr:sp macro="" textlink="">
      <xdr:nvSpPr>
        <xdr:cNvPr id="371" name="n_3aveValue【福祉施設】&#10;一人当たり面積"/>
        <xdr:cNvSpPr txBox="1"/>
      </xdr:nvSpPr>
      <xdr:spPr>
        <a:xfrm>
          <a:off x="7626427" y="1437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125747</xdr:rowOff>
    </xdr:from>
    <xdr:ext cx="469744" cy="259045"/>
    <xdr:sp macro="" textlink="">
      <xdr:nvSpPr>
        <xdr:cNvPr id="372" name="n_4aveValue【福祉施設】&#10;一人当たり面積"/>
        <xdr:cNvSpPr txBox="1"/>
      </xdr:nvSpPr>
      <xdr:spPr>
        <a:xfrm>
          <a:off x="6737427" y="1418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158005</xdr:rowOff>
    </xdr:from>
    <xdr:ext cx="469744" cy="259045"/>
    <xdr:sp macro="" textlink="">
      <xdr:nvSpPr>
        <xdr:cNvPr id="373" name="n_1mainValue【福祉施設】&#10;一人当たり面積"/>
        <xdr:cNvSpPr txBox="1"/>
      </xdr:nvSpPr>
      <xdr:spPr>
        <a:xfrm>
          <a:off x="9391727" y="1370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167149</xdr:rowOff>
    </xdr:from>
    <xdr:ext cx="469744" cy="259045"/>
    <xdr:sp macro="" textlink="">
      <xdr:nvSpPr>
        <xdr:cNvPr id="374" name="n_2mainValue【福祉施設】&#10;一人当たり面積"/>
        <xdr:cNvSpPr txBox="1"/>
      </xdr:nvSpPr>
      <xdr:spPr>
        <a:xfrm>
          <a:off x="8515427" y="1371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4842</xdr:rowOff>
    </xdr:from>
    <xdr:ext cx="469744" cy="259045"/>
    <xdr:sp macro="" textlink="">
      <xdr:nvSpPr>
        <xdr:cNvPr id="375" name="n_3mainValue【福祉施設】&#10;一人当たり面積"/>
        <xdr:cNvSpPr txBox="1"/>
      </xdr:nvSpPr>
      <xdr:spPr>
        <a:xfrm>
          <a:off x="7626427" y="1372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23131</xdr:rowOff>
    </xdr:from>
    <xdr:ext cx="469744" cy="259045"/>
    <xdr:sp macro="" textlink="">
      <xdr:nvSpPr>
        <xdr:cNvPr id="376" name="n_4mainValue【福祉施設】&#10;一人当たり面積"/>
        <xdr:cNvSpPr txBox="1"/>
      </xdr:nvSpPr>
      <xdr:spPr>
        <a:xfrm>
          <a:off x="6737427" y="1373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8" name="直線コネクタ 387"/>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89" name="テキスト ボックス 388"/>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0" name="直線コネクタ 389"/>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1" name="テキスト ボックス 390"/>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2" name="直線コネクタ 391"/>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3" name="テキスト ボックス 392"/>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4" name="直線コネクタ 393"/>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5" name="テキスト ボックス 394"/>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73913</xdr:rowOff>
    </xdr:from>
    <xdr:to>
      <xdr:col>24</xdr:col>
      <xdr:colOff>62865</xdr:colOff>
      <xdr:row>107</xdr:row>
      <xdr:rowOff>44196</xdr:rowOff>
    </xdr:to>
    <xdr:cxnSp macro="">
      <xdr:nvCxnSpPr>
        <xdr:cNvPr id="399" name="直線コネクタ 398"/>
        <xdr:cNvCxnSpPr/>
      </xdr:nvCxnSpPr>
      <xdr:spPr>
        <a:xfrm flipV="1">
          <a:off x="4634865" y="17218913"/>
          <a:ext cx="0" cy="1170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48023</xdr:rowOff>
    </xdr:from>
    <xdr:ext cx="405111" cy="259045"/>
    <xdr:sp macro="" textlink="">
      <xdr:nvSpPr>
        <xdr:cNvPr id="400" name="【市民会館】&#10;有形固定資産減価償却率最小値テキスト"/>
        <xdr:cNvSpPr txBox="1"/>
      </xdr:nvSpPr>
      <xdr:spPr>
        <a:xfrm>
          <a:off x="4673600" y="18393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44196</xdr:rowOff>
    </xdr:from>
    <xdr:to>
      <xdr:col>24</xdr:col>
      <xdr:colOff>152400</xdr:colOff>
      <xdr:row>107</xdr:row>
      <xdr:rowOff>44196</xdr:rowOff>
    </xdr:to>
    <xdr:cxnSp macro="">
      <xdr:nvCxnSpPr>
        <xdr:cNvPr id="401" name="直線コネクタ 400"/>
        <xdr:cNvCxnSpPr/>
      </xdr:nvCxnSpPr>
      <xdr:spPr>
        <a:xfrm>
          <a:off x="4546600" y="1838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20590</xdr:rowOff>
    </xdr:from>
    <xdr:ext cx="405111" cy="259045"/>
    <xdr:sp macro="" textlink="">
      <xdr:nvSpPr>
        <xdr:cNvPr id="402" name="【市民会館】&#10;有形固定資産減価償却率最大値テキスト"/>
        <xdr:cNvSpPr txBox="1"/>
      </xdr:nvSpPr>
      <xdr:spPr>
        <a:xfrm>
          <a:off x="4673600" y="16994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73913</xdr:rowOff>
    </xdr:from>
    <xdr:to>
      <xdr:col>24</xdr:col>
      <xdr:colOff>152400</xdr:colOff>
      <xdr:row>100</xdr:row>
      <xdr:rowOff>73913</xdr:rowOff>
    </xdr:to>
    <xdr:cxnSp macro="">
      <xdr:nvCxnSpPr>
        <xdr:cNvPr id="403" name="直線コネクタ 402"/>
        <xdr:cNvCxnSpPr/>
      </xdr:nvCxnSpPr>
      <xdr:spPr>
        <a:xfrm>
          <a:off x="4546600" y="17218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41419</xdr:rowOff>
    </xdr:from>
    <xdr:ext cx="405111" cy="259045"/>
    <xdr:sp macro="" textlink="">
      <xdr:nvSpPr>
        <xdr:cNvPr id="404" name="【市民会館】&#10;有形固定資産減価償却率平均値テキスト"/>
        <xdr:cNvSpPr txBox="1"/>
      </xdr:nvSpPr>
      <xdr:spPr>
        <a:xfrm>
          <a:off x="4673600" y="178722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18542</xdr:rowOff>
    </xdr:from>
    <xdr:to>
      <xdr:col>24</xdr:col>
      <xdr:colOff>114300</xdr:colOff>
      <xdr:row>105</xdr:row>
      <xdr:rowOff>120142</xdr:rowOff>
    </xdr:to>
    <xdr:sp macro="" textlink="">
      <xdr:nvSpPr>
        <xdr:cNvPr id="405" name="フローチャート: 判断 404"/>
        <xdr:cNvSpPr/>
      </xdr:nvSpPr>
      <xdr:spPr>
        <a:xfrm>
          <a:off x="4584700" y="1802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153415</xdr:rowOff>
    </xdr:from>
    <xdr:to>
      <xdr:col>20</xdr:col>
      <xdr:colOff>38100</xdr:colOff>
      <xdr:row>105</xdr:row>
      <xdr:rowOff>83565</xdr:rowOff>
    </xdr:to>
    <xdr:sp macro="" textlink="">
      <xdr:nvSpPr>
        <xdr:cNvPr id="406" name="フローチャート: 判断 405"/>
        <xdr:cNvSpPr/>
      </xdr:nvSpPr>
      <xdr:spPr>
        <a:xfrm>
          <a:off x="37465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103124</xdr:rowOff>
    </xdr:from>
    <xdr:to>
      <xdr:col>15</xdr:col>
      <xdr:colOff>101600</xdr:colOff>
      <xdr:row>105</xdr:row>
      <xdr:rowOff>33274</xdr:rowOff>
    </xdr:to>
    <xdr:sp macro="" textlink="">
      <xdr:nvSpPr>
        <xdr:cNvPr id="407" name="フローチャート: 判断 406"/>
        <xdr:cNvSpPr/>
      </xdr:nvSpPr>
      <xdr:spPr>
        <a:xfrm>
          <a:off x="2857500" y="179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75692</xdr:rowOff>
    </xdr:from>
    <xdr:to>
      <xdr:col>10</xdr:col>
      <xdr:colOff>165100</xdr:colOff>
      <xdr:row>105</xdr:row>
      <xdr:rowOff>5842</xdr:rowOff>
    </xdr:to>
    <xdr:sp macro="" textlink="">
      <xdr:nvSpPr>
        <xdr:cNvPr id="408" name="フローチャート: 判断 407"/>
        <xdr:cNvSpPr/>
      </xdr:nvSpPr>
      <xdr:spPr>
        <a:xfrm>
          <a:off x="1968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130556</xdr:rowOff>
    </xdr:from>
    <xdr:to>
      <xdr:col>6</xdr:col>
      <xdr:colOff>38100</xdr:colOff>
      <xdr:row>105</xdr:row>
      <xdr:rowOff>60706</xdr:rowOff>
    </xdr:to>
    <xdr:sp macro="" textlink="">
      <xdr:nvSpPr>
        <xdr:cNvPr id="409" name="フローチャート: 判断 408"/>
        <xdr:cNvSpPr/>
      </xdr:nvSpPr>
      <xdr:spPr>
        <a:xfrm>
          <a:off x="1079500" y="1796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164846</xdr:rowOff>
    </xdr:from>
    <xdr:to>
      <xdr:col>24</xdr:col>
      <xdr:colOff>114300</xdr:colOff>
      <xdr:row>107</xdr:row>
      <xdr:rowOff>94996</xdr:rowOff>
    </xdr:to>
    <xdr:sp macro="" textlink="">
      <xdr:nvSpPr>
        <xdr:cNvPr id="415" name="楕円 414"/>
        <xdr:cNvSpPr/>
      </xdr:nvSpPr>
      <xdr:spPr>
        <a:xfrm>
          <a:off x="4584700" y="1833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79773</xdr:rowOff>
    </xdr:from>
    <xdr:ext cx="405111" cy="259045"/>
    <xdr:sp macro="" textlink="">
      <xdr:nvSpPr>
        <xdr:cNvPr id="416" name="【市民会館】&#10;有形固定資産減価償却率該当値テキスト"/>
        <xdr:cNvSpPr txBox="1"/>
      </xdr:nvSpPr>
      <xdr:spPr>
        <a:xfrm>
          <a:off x="4673600" y="18253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119126</xdr:rowOff>
    </xdr:from>
    <xdr:to>
      <xdr:col>20</xdr:col>
      <xdr:colOff>38100</xdr:colOff>
      <xdr:row>107</xdr:row>
      <xdr:rowOff>49276</xdr:rowOff>
    </xdr:to>
    <xdr:sp macro="" textlink="">
      <xdr:nvSpPr>
        <xdr:cNvPr id="417" name="楕円 416"/>
        <xdr:cNvSpPr/>
      </xdr:nvSpPr>
      <xdr:spPr>
        <a:xfrm>
          <a:off x="3746500" y="1829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169926</xdr:rowOff>
    </xdr:from>
    <xdr:to>
      <xdr:col>24</xdr:col>
      <xdr:colOff>63500</xdr:colOff>
      <xdr:row>107</xdr:row>
      <xdr:rowOff>44196</xdr:rowOff>
    </xdr:to>
    <xdr:cxnSp macro="">
      <xdr:nvCxnSpPr>
        <xdr:cNvPr id="418" name="直線コネクタ 417"/>
        <xdr:cNvCxnSpPr/>
      </xdr:nvCxnSpPr>
      <xdr:spPr>
        <a:xfrm>
          <a:off x="3797300" y="1834362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68835</xdr:rowOff>
    </xdr:from>
    <xdr:to>
      <xdr:col>15</xdr:col>
      <xdr:colOff>101600</xdr:colOff>
      <xdr:row>106</xdr:row>
      <xdr:rowOff>170435</xdr:rowOff>
    </xdr:to>
    <xdr:sp macro="" textlink="">
      <xdr:nvSpPr>
        <xdr:cNvPr id="419" name="楕円 418"/>
        <xdr:cNvSpPr/>
      </xdr:nvSpPr>
      <xdr:spPr>
        <a:xfrm>
          <a:off x="2857500" y="1824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119635</xdr:rowOff>
    </xdr:from>
    <xdr:to>
      <xdr:col>19</xdr:col>
      <xdr:colOff>177800</xdr:colOff>
      <xdr:row>106</xdr:row>
      <xdr:rowOff>169926</xdr:rowOff>
    </xdr:to>
    <xdr:cxnSp macro="">
      <xdr:nvCxnSpPr>
        <xdr:cNvPr id="420" name="直線コネクタ 419"/>
        <xdr:cNvCxnSpPr/>
      </xdr:nvCxnSpPr>
      <xdr:spPr>
        <a:xfrm>
          <a:off x="2908300" y="18293335"/>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18542</xdr:rowOff>
    </xdr:from>
    <xdr:to>
      <xdr:col>10</xdr:col>
      <xdr:colOff>165100</xdr:colOff>
      <xdr:row>106</xdr:row>
      <xdr:rowOff>120142</xdr:rowOff>
    </xdr:to>
    <xdr:sp macro="" textlink="">
      <xdr:nvSpPr>
        <xdr:cNvPr id="421" name="楕円 420"/>
        <xdr:cNvSpPr/>
      </xdr:nvSpPr>
      <xdr:spPr>
        <a:xfrm>
          <a:off x="1968500" y="1819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69342</xdr:rowOff>
    </xdr:from>
    <xdr:to>
      <xdr:col>15</xdr:col>
      <xdr:colOff>50800</xdr:colOff>
      <xdr:row>106</xdr:row>
      <xdr:rowOff>119635</xdr:rowOff>
    </xdr:to>
    <xdr:cxnSp macro="">
      <xdr:nvCxnSpPr>
        <xdr:cNvPr id="422" name="直線コネクタ 421"/>
        <xdr:cNvCxnSpPr/>
      </xdr:nvCxnSpPr>
      <xdr:spPr>
        <a:xfrm>
          <a:off x="2019300" y="18243042"/>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16256</xdr:rowOff>
    </xdr:from>
    <xdr:to>
      <xdr:col>6</xdr:col>
      <xdr:colOff>38100</xdr:colOff>
      <xdr:row>106</xdr:row>
      <xdr:rowOff>117856</xdr:rowOff>
    </xdr:to>
    <xdr:sp macro="" textlink="">
      <xdr:nvSpPr>
        <xdr:cNvPr id="423" name="楕円 422"/>
        <xdr:cNvSpPr/>
      </xdr:nvSpPr>
      <xdr:spPr>
        <a:xfrm>
          <a:off x="1079500" y="181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67056</xdr:rowOff>
    </xdr:from>
    <xdr:to>
      <xdr:col>10</xdr:col>
      <xdr:colOff>114300</xdr:colOff>
      <xdr:row>106</xdr:row>
      <xdr:rowOff>69342</xdr:rowOff>
    </xdr:to>
    <xdr:cxnSp macro="">
      <xdr:nvCxnSpPr>
        <xdr:cNvPr id="424" name="直線コネクタ 423"/>
        <xdr:cNvCxnSpPr/>
      </xdr:nvCxnSpPr>
      <xdr:spPr>
        <a:xfrm>
          <a:off x="1130300" y="1824075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100092</xdr:rowOff>
    </xdr:from>
    <xdr:ext cx="405111" cy="259045"/>
    <xdr:sp macro="" textlink="">
      <xdr:nvSpPr>
        <xdr:cNvPr id="425" name="n_1aveValue【市民会館】&#10;有形固定資産減価償却率"/>
        <xdr:cNvSpPr txBox="1"/>
      </xdr:nvSpPr>
      <xdr:spPr>
        <a:xfrm>
          <a:off x="3582044" y="1775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49801</xdr:rowOff>
    </xdr:from>
    <xdr:ext cx="405111" cy="259045"/>
    <xdr:sp macro="" textlink="">
      <xdr:nvSpPr>
        <xdr:cNvPr id="426" name="n_2aveValue【市民会館】&#10;有形固定資産減価償却率"/>
        <xdr:cNvSpPr txBox="1"/>
      </xdr:nvSpPr>
      <xdr:spPr>
        <a:xfrm>
          <a:off x="2705744" y="17709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22369</xdr:rowOff>
    </xdr:from>
    <xdr:ext cx="405111" cy="259045"/>
    <xdr:sp macro="" textlink="">
      <xdr:nvSpPr>
        <xdr:cNvPr id="427" name="n_3aveValue【市民会館】&#10;有形固定資産減価償却率"/>
        <xdr:cNvSpPr txBox="1"/>
      </xdr:nvSpPr>
      <xdr:spPr>
        <a:xfrm>
          <a:off x="1816744" y="1768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77233</xdr:rowOff>
    </xdr:from>
    <xdr:ext cx="405111" cy="259045"/>
    <xdr:sp macro="" textlink="">
      <xdr:nvSpPr>
        <xdr:cNvPr id="428" name="n_4aveValue【市民会館】&#10;有形固定資産減価償却率"/>
        <xdr:cNvSpPr txBox="1"/>
      </xdr:nvSpPr>
      <xdr:spPr>
        <a:xfrm>
          <a:off x="927744" y="1773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40403</xdr:rowOff>
    </xdr:from>
    <xdr:ext cx="405111" cy="259045"/>
    <xdr:sp macro="" textlink="">
      <xdr:nvSpPr>
        <xdr:cNvPr id="429" name="n_1mainValue【市民会館】&#10;有形固定資産減価償却率"/>
        <xdr:cNvSpPr txBox="1"/>
      </xdr:nvSpPr>
      <xdr:spPr>
        <a:xfrm>
          <a:off x="3582044" y="18385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161562</xdr:rowOff>
    </xdr:from>
    <xdr:ext cx="405111" cy="259045"/>
    <xdr:sp macro="" textlink="">
      <xdr:nvSpPr>
        <xdr:cNvPr id="430" name="n_2mainValue【市民会館】&#10;有形固定資産減価償却率"/>
        <xdr:cNvSpPr txBox="1"/>
      </xdr:nvSpPr>
      <xdr:spPr>
        <a:xfrm>
          <a:off x="2705744" y="18335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111269</xdr:rowOff>
    </xdr:from>
    <xdr:ext cx="405111" cy="259045"/>
    <xdr:sp macro="" textlink="">
      <xdr:nvSpPr>
        <xdr:cNvPr id="431" name="n_3mainValue【市民会館】&#10;有形固定資産減価償却率"/>
        <xdr:cNvSpPr txBox="1"/>
      </xdr:nvSpPr>
      <xdr:spPr>
        <a:xfrm>
          <a:off x="1816744" y="18284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108983</xdr:rowOff>
    </xdr:from>
    <xdr:ext cx="405111" cy="259045"/>
    <xdr:sp macro="" textlink="">
      <xdr:nvSpPr>
        <xdr:cNvPr id="432" name="n_4mainValue【市民会館】&#10;有形固定資産減価償却率"/>
        <xdr:cNvSpPr txBox="1"/>
      </xdr:nvSpPr>
      <xdr:spPr>
        <a:xfrm>
          <a:off x="927744" y="1828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4" name="テキスト ボックス 44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6" name="テキスト ボックス 44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0" name="テキスト ボックス 44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2" name="テキスト ボックス 45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102870</xdr:rowOff>
    </xdr:from>
    <xdr:to>
      <xdr:col>54</xdr:col>
      <xdr:colOff>189865</xdr:colOff>
      <xdr:row>107</xdr:row>
      <xdr:rowOff>95250</xdr:rowOff>
    </xdr:to>
    <xdr:cxnSp macro="">
      <xdr:nvCxnSpPr>
        <xdr:cNvPr id="456" name="直線コネクタ 455"/>
        <xdr:cNvCxnSpPr/>
      </xdr:nvCxnSpPr>
      <xdr:spPr>
        <a:xfrm flipV="1">
          <a:off x="10476865" y="170764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99077</xdr:rowOff>
    </xdr:from>
    <xdr:ext cx="469744" cy="259045"/>
    <xdr:sp macro="" textlink="">
      <xdr:nvSpPr>
        <xdr:cNvPr id="457" name="【市民会館】&#10;一人当たり面積最小値テキスト"/>
        <xdr:cNvSpPr txBox="1"/>
      </xdr:nvSpPr>
      <xdr:spPr>
        <a:xfrm>
          <a:off x="10515600" y="184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95250</xdr:rowOff>
    </xdr:from>
    <xdr:to>
      <xdr:col>55</xdr:col>
      <xdr:colOff>88900</xdr:colOff>
      <xdr:row>107</xdr:row>
      <xdr:rowOff>95250</xdr:rowOff>
    </xdr:to>
    <xdr:cxnSp macro="">
      <xdr:nvCxnSpPr>
        <xdr:cNvPr id="458" name="直線コネクタ 457"/>
        <xdr:cNvCxnSpPr/>
      </xdr:nvCxnSpPr>
      <xdr:spPr>
        <a:xfrm>
          <a:off x="10388600" y="1844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49547</xdr:rowOff>
    </xdr:from>
    <xdr:ext cx="469744" cy="259045"/>
    <xdr:sp macro="" textlink="">
      <xdr:nvSpPr>
        <xdr:cNvPr id="459" name="【市民会館】&#10;一人当たり面積最大値テキスト"/>
        <xdr:cNvSpPr txBox="1"/>
      </xdr:nvSpPr>
      <xdr:spPr>
        <a:xfrm>
          <a:off x="10515600" y="1685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102870</xdr:rowOff>
    </xdr:from>
    <xdr:to>
      <xdr:col>55</xdr:col>
      <xdr:colOff>88900</xdr:colOff>
      <xdr:row>99</xdr:row>
      <xdr:rowOff>102870</xdr:rowOff>
    </xdr:to>
    <xdr:cxnSp macro="">
      <xdr:nvCxnSpPr>
        <xdr:cNvPr id="460" name="直線コネクタ 459"/>
        <xdr:cNvCxnSpPr/>
      </xdr:nvCxnSpPr>
      <xdr:spPr>
        <a:xfrm>
          <a:off x="10388600" y="1707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99077</xdr:rowOff>
    </xdr:from>
    <xdr:ext cx="469744" cy="259045"/>
    <xdr:sp macro="" textlink="">
      <xdr:nvSpPr>
        <xdr:cNvPr id="461" name="【市民会館】&#10;一人当たり面積平均値テキスト"/>
        <xdr:cNvSpPr txBox="1"/>
      </xdr:nvSpPr>
      <xdr:spPr>
        <a:xfrm>
          <a:off x="10515600" y="17758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120650</xdr:rowOff>
    </xdr:from>
    <xdr:to>
      <xdr:col>55</xdr:col>
      <xdr:colOff>50800</xdr:colOff>
      <xdr:row>104</xdr:row>
      <xdr:rowOff>50800</xdr:rowOff>
    </xdr:to>
    <xdr:sp macro="" textlink="">
      <xdr:nvSpPr>
        <xdr:cNvPr id="462" name="フローチャート: 判断 461"/>
        <xdr:cNvSpPr/>
      </xdr:nvSpPr>
      <xdr:spPr>
        <a:xfrm>
          <a:off x="104267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128270</xdr:rowOff>
    </xdr:from>
    <xdr:to>
      <xdr:col>50</xdr:col>
      <xdr:colOff>165100</xdr:colOff>
      <xdr:row>104</xdr:row>
      <xdr:rowOff>58420</xdr:rowOff>
    </xdr:to>
    <xdr:sp macro="" textlink="">
      <xdr:nvSpPr>
        <xdr:cNvPr id="463" name="フローチャート: 判断 462"/>
        <xdr:cNvSpPr/>
      </xdr:nvSpPr>
      <xdr:spPr>
        <a:xfrm>
          <a:off x="9588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82550</xdr:rowOff>
    </xdr:from>
    <xdr:to>
      <xdr:col>46</xdr:col>
      <xdr:colOff>38100</xdr:colOff>
      <xdr:row>104</xdr:row>
      <xdr:rowOff>12700</xdr:rowOff>
    </xdr:to>
    <xdr:sp macro="" textlink="">
      <xdr:nvSpPr>
        <xdr:cNvPr id="464" name="フローチャート: 判断 463"/>
        <xdr:cNvSpPr/>
      </xdr:nvSpPr>
      <xdr:spPr>
        <a:xfrm>
          <a:off x="8699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33020</xdr:rowOff>
    </xdr:from>
    <xdr:to>
      <xdr:col>41</xdr:col>
      <xdr:colOff>101600</xdr:colOff>
      <xdr:row>104</xdr:row>
      <xdr:rowOff>134620</xdr:rowOff>
    </xdr:to>
    <xdr:sp macro="" textlink="">
      <xdr:nvSpPr>
        <xdr:cNvPr id="465" name="フローチャート: 判断 464"/>
        <xdr:cNvSpPr/>
      </xdr:nvSpPr>
      <xdr:spPr>
        <a:xfrm>
          <a:off x="78105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103</xdr:row>
      <xdr:rowOff>67311</xdr:rowOff>
    </xdr:from>
    <xdr:to>
      <xdr:col>36</xdr:col>
      <xdr:colOff>165100</xdr:colOff>
      <xdr:row>103</xdr:row>
      <xdr:rowOff>168911</xdr:rowOff>
    </xdr:to>
    <xdr:sp macro="" textlink="">
      <xdr:nvSpPr>
        <xdr:cNvPr id="466" name="フローチャート: 判断 465"/>
        <xdr:cNvSpPr/>
      </xdr:nvSpPr>
      <xdr:spPr>
        <a:xfrm>
          <a:off x="6921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52070</xdr:rowOff>
    </xdr:from>
    <xdr:to>
      <xdr:col>55</xdr:col>
      <xdr:colOff>50800</xdr:colOff>
      <xdr:row>99</xdr:row>
      <xdr:rowOff>153670</xdr:rowOff>
    </xdr:to>
    <xdr:sp macro="" textlink="">
      <xdr:nvSpPr>
        <xdr:cNvPr id="472" name="楕円 471"/>
        <xdr:cNvSpPr/>
      </xdr:nvSpPr>
      <xdr:spPr>
        <a:xfrm>
          <a:off x="10426700" y="1702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5097</xdr:rowOff>
    </xdr:from>
    <xdr:ext cx="469744" cy="259045"/>
    <xdr:sp macro="" textlink="">
      <xdr:nvSpPr>
        <xdr:cNvPr id="473" name="【市民会館】&#10;一人当たり面積該当値テキスト"/>
        <xdr:cNvSpPr txBox="1"/>
      </xdr:nvSpPr>
      <xdr:spPr>
        <a:xfrm>
          <a:off x="10515600" y="1697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74930</xdr:rowOff>
    </xdr:from>
    <xdr:to>
      <xdr:col>50</xdr:col>
      <xdr:colOff>165100</xdr:colOff>
      <xdr:row>100</xdr:row>
      <xdr:rowOff>5080</xdr:rowOff>
    </xdr:to>
    <xdr:sp macro="" textlink="">
      <xdr:nvSpPr>
        <xdr:cNvPr id="474" name="楕円 473"/>
        <xdr:cNvSpPr/>
      </xdr:nvSpPr>
      <xdr:spPr>
        <a:xfrm>
          <a:off x="9588500" y="1704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99</xdr:row>
      <xdr:rowOff>102870</xdr:rowOff>
    </xdr:from>
    <xdr:to>
      <xdr:col>55</xdr:col>
      <xdr:colOff>0</xdr:colOff>
      <xdr:row>99</xdr:row>
      <xdr:rowOff>125730</xdr:rowOff>
    </xdr:to>
    <xdr:cxnSp macro="">
      <xdr:nvCxnSpPr>
        <xdr:cNvPr id="475" name="直線コネクタ 474"/>
        <xdr:cNvCxnSpPr/>
      </xdr:nvCxnSpPr>
      <xdr:spPr>
        <a:xfrm flipV="1">
          <a:off x="9639300" y="170764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143511</xdr:rowOff>
    </xdr:from>
    <xdr:to>
      <xdr:col>46</xdr:col>
      <xdr:colOff>38100</xdr:colOff>
      <xdr:row>100</xdr:row>
      <xdr:rowOff>73661</xdr:rowOff>
    </xdr:to>
    <xdr:sp macro="" textlink="">
      <xdr:nvSpPr>
        <xdr:cNvPr id="476" name="楕円 475"/>
        <xdr:cNvSpPr/>
      </xdr:nvSpPr>
      <xdr:spPr>
        <a:xfrm>
          <a:off x="8699500" y="1711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125730</xdr:rowOff>
    </xdr:from>
    <xdr:to>
      <xdr:col>50</xdr:col>
      <xdr:colOff>114300</xdr:colOff>
      <xdr:row>100</xdr:row>
      <xdr:rowOff>22861</xdr:rowOff>
    </xdr:to>
    <xdr:cxnSp macro="">
      <xdr:nvCxnSpPr>
        <xdr:cNvPr id="477" name="直線コネクタ 476"/>
        <xdr:cNvCxnSpPr/>
      </xdr:nvCxnSpPr>
      <xdr:spPr>
        <a:xfrm flipV="1">
          <a:off x="8750300" y="170992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99</xdr:row>
      <xdr:rowOff>158750</xdr:rowOff>
    </xdr:from>
    <xdr:to>
      <xdr:col>41</xdr:col>
      <xdr:colOff>101600</xdr:colOff>
      <xdr:row>100</xdr:row>
      <xdr:rowOff>88900</xdr:rowOff>
    </xdr:to>
    <xdr:sp macro="" textlink="">
      <xdr:nvSpPr>
        <xdr:cNvPr id="478" name="楕円 477"/>
        <xdr:cNvSpPr/>
      </xdr:nvSpPr>
      <xdr:spPr>
        <a:xfrm>
          <a:off x="7810500" y="1713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22861</xdr:rowOff>
    </xdr:from>
    <xdr:to>
      <xdr:col>45</xdr:col>
      <xdr:colOff>177800</xdr:colOff>
      <xdr:row>100</xdr:row>
      <xdr:rowOff>38100</xdr:rowOff>
    </xdr:to>
    <xdr:cxnSp macro="">
      <xdr:nvCxnSpPr>
        <xdr:cNvPr id="479" name="直線コネクタ 478"/>
        <xdr:cNvCxnSpPr/>
      </xdr:nvCxnSpPr>
      <xdr:spPr>
        <a:xfrm flipV="1">
          <a:off x="7861300" y="171678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10161</xdr:rowOff>
    </xdr:from>
    <xdr:to>
      <xdr:col>36</xdr:col>
      <xdr:colOff>165100</xdr:colOff>
      <xdr:row>100</xdr:row>
      <xdr:rowOff>111761</xdr:rowOff>
    </xdr:to>
    <xdr:sp macro="" textlink="">
      <xdr:nvSpPr>
        <xdr:cNvPr id="480" name="楕円 479"/>
        <xdr:cNvSpPr/>
      </xdr:nvSpPr>
      <xdr:spPr>
        <a:xfrm>
          <a:off x="6921500" y="1715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38100</xdr:rowOff>
    </xdr:from>
    <xdr:to>
      <xdr:col>41</xdr:col>
      <xdr:colOff>50800</xdr:colOff>
      <xdr:row>100</xdr:row>
      <xdr:rowOff>60961</xdr:rowOff>
    </xdr:to>
    <xdr:cxnSp macro="">
      <xdr:nvCxnSpPr>
        <xdr:cNvPr id="481" name="直線コネクタ 480"/>
        <xdr:cNvCxnSpPr/>
      </xdr:nvCxnSpPr>
      <xdr:spPr>
        <a:xfrm flipV="1">
          <a:off x="6972300" y="171831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49547</xdr:rowOff>
    </xdr:from>
    <xdr:ext cx="469744" cy="259045"/>
    <xdr:sp macro="" textlink="">
      <xdr:nvSpPr>
        <xdr:cNvPr id="482" name="n_1aveValue【市民会館】&#10;一人当たり面積"/>
        <xdr:cNvSpPr txBox="1"/>
      </xdr:nvSpPr>
      <xdr:spPr>
        <a:xfrm>
          <a:off x="9391727" y="1788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3827</xdr:rowOff>
    </xdr:from>
    <xdr:ext cx="469744" cy="259045"/>
    <xdr:sp macro="" textlink="">
      <xdr:nvSpPr>
        <xdr:cNvPr id="483" name="n_2aveValue【市民会館】&#10;一人当たり面積"/>
        <xdr:cNvSpPr txBox="1"/>
      </xdr:nvSpPr>
      <xdr:spPr>
        <a:xfrm>
          <a:off x="8515427" y="1783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125747</xdr:rowOff>
    </xdr:from>
    <xdr:ext cx="469744" cy="259045"/>
    <xdr:sp macro="" textlink="">
      <xdr:nvSpPr>
        <xdr:cNvPr id="484" name="n_3aveValue【市民会館】&#10;一人当たり面積"/>
        <xdr:cNvSpPr txBox="1"/>
      </xdr:nvSpPr>
      <xdr:spPr>
        <a:xfrm>
          <a:off x="7626427" y="1795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160038</xdr:rowOff>
    </xdr:from>
    <xdr:ext cx="469744" cy="259045"/>
    <xdr:sp macro="" textlink="">
      <xdr:nvSpPr>
        <xdr:cNvPr id="485" name="n_4aveValue【市民会館】&#10;一人当たり面積"/>
        <xdr:cNvSpPr txBox="1"/>
      </xdr:nvSpPr>
      <xdr:spPr>
        <a:xfrm>
          <a:off x="6737427" y="1781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98</xdr:row>
      <xdr:rowOff>21607</xdr:rowOff>
    </xdr:from>
    <xdr:ext cx="469744" cy="259045"/>
    <xdr:sp macro="" textlink="">
      <xdr:nvSpPr>
        <xdr:cNvPr id="486" name="n_1mainValue【市民会館】&#10;一人当たり面積"/>
        <xdr:cNvSpPr txBox="1"/>
      </xdr:nvSpPr>
      <xdr:spPr>
        <a:xfrm>
          <a:off x="9391727" y="1682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98</xdr:row>
      <xdr:rowOff>90188</xdr:rowOff>
    </xdr:from>
    <xdr:ext cx="469744" cy="259045"/>
    <xdr:sp macro="" textlink="">
      <xdr:nvSpPr>
        <xdr:cNvPr id="487" name="n_2mainValue【市民会館】&#10;一人当たり面積"/>
        <xdr:cNvSpPr txBox="1"/>
      </xdr:nvSpPr>
      <xdr:spPr>
        <a:xfrm>
          <a:off x="8515427" y="1689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98</xdr:row>
      <xdr:rowOff>105427</xdr:rowOff>
    </xdr:from>
    <xdr:ext cx="469744" cy="259045"/>
    <xdr:sp macro="" textlink="">
      <xdr:nvSpPr>
        <xdr:cNvPr id="488" name="n_3mainValue【市民会館】&#10;一人当たり面積"/>
        <xdr:cNvSpPr txBox="1"/>
      </xdr:nvSpPr>
      <xdr:spPr>
        <a:xfrm>
          <a:off x="7626427" y="1690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98</xdr:row>
      <xdr:rowOff>128288</xdr:rowOff>
    </xdr:from>
    <xdr:ext cx="469744" cy="259045"/>
    <xdr:sp macro="" textlink="">
      <xdr:nvSpPr>
        <xdr:cNvPr id="489" name="n_4mainValue【市民会館】&#10;一人当たり面積"/>
        <xdr:cNvSpPr txBox="1"/>
      </xdr:nvSpPr>
      <xdr:spPr>
        <a:xfrm>
          <a:off x="6737427" y="1693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98" name="正方形/長方形 49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9" name="正方形/長方形 49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0" name="正方形/長方形 49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1" name="正方形/長方形 50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2" name="正方形/長方形 50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3" name="正方形/長方形 50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4" name="正方形/長方形 50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5" name="正方形/長方形 504"/>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7" name="直線コネクタ 51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8" name="テキスト ボックス 517"/>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9" name="直線コネクタ 51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0" name="テキスト ボックス 51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1" name="直線コネクタ 52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2" name="テキスト ボックス 52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3" name="直線コネクタ 52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4" name="テキスト ボックス 52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5" name="直線コネクタ 52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6" name="テキスト ボックス 52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7" name="直線コネクタ 52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8" name="テキスト ボックス 527"/>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0" name="テキスト ボックス 52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64</xdr:row>
      <xdr:rowOff>130628</xdr:rowOff>
    </xdr:to>
    <xdr:cxnSp macro="">
      <xdr:nvCxnSpPr>
        <xdr:cNvPr id="532" name="直線コネクタ 531"/>
        <xdr:cNvCxnSpPr/>
      </xdr:nvCxnSpPr>
      <xdr:spPr>
        <a:xfrm flipV="1">
          <a:off x="16318864" y="9535885"/>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05111" cy="259045"/>
    <xdr:sp macro="" textlink="">
      <xdr:nvSpPr>
        <xdr:cNvPr id="533" name="【保健センター・保健所】&#10;有形固定資産減価償却率最小値テキスト"/>
        <xdr:cNvSpPr txBox="1"/>
      </xdr:nvSpPr>
      <xdr:spPr>
        <a:xfrm>
          <a:off x="16357600" y="1110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4" name="直線コネクタ 533"/>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405111" cy="259045"/>
    <xdr:sp macro="" textlink="">
      <xdr:nvSpPr>
        <xdr:cNvPr id="535" name="【保健センター・保健所】&#10;有形固定資産減価償却率最大値テキスト"/>
        <xdr:cNvSpPr txBox="1"/>
      </xdr:nvSpPr>
      <xdr:spPr>
        <a:xfrm>
          <a:off x="16357600" y="9311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536" name="直線コネクタ 535"/>
        <xdr:cNvCxnSpPr/>
      </xdr:nvCxnSpPr>
      <xdr:spPr>
        <a:xfrm>
          <a:off x="16230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105971</xdr:rowOff>
    </xdr:from>
    <xdr:ext cx="405111" cy="259045"/>
    <xdr:sp macro="" textlink="">
      <xdr:nvSpPr>
        <xdr:cNvPr id="537" name="【保健センター・保健所】&#10;有形固定資産減価償却率平均値テキスト"/>
        <xdr:cNvSpPr txBox="1"/>
      </xdr:nvSpPr>
      <xdr:spPr>
        <a:xfrm>
          <a:off x="16357600" y="98786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83094</xdr:rowOff>
    </xdr:from>
    <xdr:to>
      <xdr:col>85</xdr:col>
      <xdr:colOff>177800</xdr:colOff>
      <xdr:row>59</xdr:row>
      <xdr:rowOff>13244</xdr:rowOff>
    </xdr:to>
    <xdr:sp macro="" textlink="">
      <xdr:nvSpPr>
        <xdr:cNvPr id="538" name="フローチャート: 判断 537"/>
        <xdr:cNvSpPr/>
      </xdr:nvSpPr>
      <xdr:spPr>
        <a:xfrm>
          <a:off x="16268700" y="1002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17780</xdr:rowOff>
    </xdr:from>
    <xdr:to>
      <xdr:col>81</xdr:col>
      <xdr:colOff>101600</xdr:colOff>
      <xdr:row>58</xdr:row>
      <xdr:rowOff>119380</xdr:rowOff>
    </xdr:to>
    <xdr:sp macro="" textlink="">
      <xdr:nvSpPr>
        <xdr:cNvPr id="539" name="フローチャート: 判断 538"/>
        <xdr:cNvSpPr/>
      </xdr:nvSpPr>
      <xdr:spPr>
        <a:xfrm>
          <a:off x="15430500" y="996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104322</xdr:rowOff>
    </xdr:from>
    <xdr:to>
      <xdr:col>76</xdr:col>
      <xdr:colOff>165100</xdr:colOff>
      <xdr:row>58</xdr:row>
      <xdr:rowOff>34472</xdr:rowOff>
    </xdr:to>
    <xdr:sp macro="" textlink="">
      <xdr:nvSpPr>
        <xdr:cNvPr id="540" name="フローチャート: 判断 539"/>
        <xdr:cNvSpPr/>
      </xdr:nvSpPr>
      <xdr:spPr>
        <a:xfrm>
          <a:off x="14541500" y="987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168003</xdr:rowOff>
    </xdr:from>
    <xdr:to>
      <xdr:col>72</xdr:col>
      <xdr:colOff>38100</xdr:colOff>
      <xdr:row>57</xdr:row>
      <xdr:rowOff>98153</xdr:rowOff>
    </xdr:to>
    <xdr:sp macro="" textlink="">
      <xdr:nvSpPr>
        <xdr:cNvPr id="541" name="フローチャート: 判断 540"/>
        <xdr:cNvSpPr/>
      </xdr:nvSpPr>
      <xdr:spPr>
        <a:xfrm>
          <a:off x="13652500" y="976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112485</xdr:rowOff>
    </xdr:from>
    <xdr:to>
      <xdr:col>67</xdr:col>
      <xdr:colOff>101600</xdr:colOff>
      <xdr:row>57</xdr:row>
      <xdr:rowOff>42635</xdr:rowOff>
    </xdr:to>
    <xdr:sp macro="" textlink="">
      <xdr:nvSpPr>
        <xdr:cNvPr id="542" name="フローチャート: 判断 541"/>
        <xdr:cNvSpPr/>
      </xdr:nvSpPr>
      <xdr:spPr>
        <a:xfrm>
          <a:off x="12763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21046</xdr:rowOff>
    </xdr:from>
    <xdr:to>
      <xdr:col>85</xdr:col>
      <xdr:colOff>177800</xdr:colOff>
      <xdr:row>60</xdr:row>
      <xdr:rowOff>122646</xdr:rowOff>
    </xdr:to>
    <xdr:sp macro="" textlink="">
      <xdr:nvSpPr>
        <xdr:cNvPr id="548" name="楕円 547"/>
        <xdr:cNvSpPr/>
      </xdr:nvSpPr>
      <xdr:spPr>
        <a:xfrm>
          <a:off x="16268700" y="1030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170923</xdr:rowOff>
    </xdr:from>
    <xdr:ext cx="405111" cy="259045"/>
    <xdr:sp macro="" textlink="">
      <xdr:nvSpPr>
        <xdr:cNvPr id="549" name="【保健センター・保健所】&#10;有形固定資産減価償却率該当値テキスト"/>
        <xdr:cNvSpPr txBox="1"/>
      </xdr:nvSpPr>
      <xdr:spPr>
        <a:xfrm>
          <a:off x="16357600" y="1028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63500</xdr:rowOff>
    </xdr:from>
    <xdr:to>
      <xdr:col>81</xdr:col>
      <xdr:colOff>101600</xdr:colOff>
      <xdr:row>60</xdr:row>
      <xdr:rowOff>165100</xdr:rowOff>
    </xdr:to>
    <xdr:sp macro="" textlink="">
      <xdr:nvSpPr>
        <xdr:cNvPr id="550" name="楕円 549"/>
        <xdr:cNvSpPr/>
      </xdr:nvSpPr>
      <xdr:spPr>
        <a:xfrm>
          <a:off x="15430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71846</xdr:rowOff>
    </xdr:from>
    <xdr:to>
      <xdr:col>85</xdr:col>
      <xdr:colOff>127000</xdr:colOff>
      <xdr:row>60</xdr:row>
      <xdr:rowOff>114300</xdr:rowOff>
    </xdr:to>
    <xdr:cxnSp macro="">
      <xdr:nvCxnSpPr>
        <xdr:cNvPr id="551" name="直線コネクタ 550"/>
        <xdr:cNvCxnSpPr/>
      </xdr:nvCxnSpPr>
      <xdr:spPr>
        <a:xfrm flipV="1">
          <a:off x="15481300" y="10358846"/>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7983</xdr:rowOff>
    </xdr:from>
    <xdr:to>
      <xdr:col>76</xdr:col>
      <xdr:colOff>165100</xdr:colOff>
      <xdr:row>60</xdr:row>
      <xdr:rowOff>109583</xdr:rowOff>
    </xdr:to>
    <xdr:sp macro="" textlink="">
      <xdr:nvSpPr>
        <xdr:cNvPr id="552" name="楕円 551"/>
        <xdr:cNvSpPr/>
      </xdr:nvSpPr>
      <xdr:spPr>
        <a:xfrm>
          <a:off x="145415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58783</xdr:rowOff>
    </xdr:from>
    <xdr:to>
      <xdr:col>81</xdr:col>
      <xdr:colOff>50800</xdr:colOff>
      <xdr:row>60</xdr:row>
      <xdr:rowOff>114300</xdr:rowOff>
    </xdr:to>
    <xdr:cxnSp macro="">
      <xdr:nvCxnSpPr>
        <xdr:cNvPr id="553" name="直線コネクタ 552"/>
        <xdr:cNvCxnSpPr/>
      </xdr:nvCxnSpPr>
      <xdr:spPr>
        <a:xfrm>
          <a:off x="14592300" y="10345783"/>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123916</xdr:rowOff>
    </xdr:from>
    <xdr:to>
      <xdr:col>72</xdr:col>
      <xdr:colOff>38100</xdr:colOff>
      <xdr:row>60</xdr:row>
      <xdr:rowOff>54066</xdr:rowOff>
    </xdr:to>
    <xdr:sp macro="" textlink="">
      <xdr:nvSpPr>
        <xdr:cNvPr id="554" name="楕円 553"/>
        <xdr:cNvSpPr/>
      </xdr:nvSpPr>
      <xdr:spPr>
        <a:xfrm>
          <a:off x="13652500" y="102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3266</xdr:rowOff>
    </xdr:from>
    <xdr:to>
      <xdr:col>76</xdr:col>
      <xdr:colOff>114300</xdr:colOff>
      <xdr:row>60</xdr:row>
      <xdr:rowOff>58783</xdr:rowOff>
    </xdr:to>
    <xdr:cxnSp macro="">
      <xdr:nvCxnSpPr>
        <xdr:cNvPr id="555" name="直線コネクタ 554"/>
        <xdr:cNvCxnSpPr/>
      </xdr:nvCxnSpPr>
      <xdr:spPr>
        <a:xfrm>
          <a:off x="13703300" y="1029026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136978</xdr:rowOff>
    </xdr:from>
    <xdr:to>
      <xdr:col>67</xdr:col>
      <xdr:colOff>101600</xdr:colOff>
      <xdr:row>60</xdr:row>
      <xdr:rowOff>67128</xdr:rowOff>
    </xdr:to>
    <xdr:sp macro="" textlink="">
      <xdr:nvSpPr>
        <xdr:cNvPr id="556" name="楕円 555"/>
        <xdr:cNvSpPr/>
      </xdr:nvSpPr>
      <xdr:spPr>
        <a:xfrm>
          <a:off x="12763500" y="10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3266</xdr:rowOff>
    </xdr:from>
    <xdr:to>
      <xdr:col>71</xdr:col>
      <xdr:colOff>177800</xdr:colOff>
      <xdr:row>60</xdr:row>
      <xdr:rowOff>16328</xdr:rowOff>
    </xdr:to>
    <xdr:cxnSp macro="">
      <xdr:nvCxnSpPr>
        <xdr:cNvPr id="557" name="直線コネクタ 556"/>
        <xdr:cNvCxnSpPr/>
      </xdr:nvCxnSpPr>
      <xdr:spPr>
        <a:xfrm flipV="1">
          <a:off x="12814300" y="1029026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135907</xdr:rowOff>
    </xdr:from>
    <xdr:ext cx="405111" cy="259045"/>
    <xdr:sp macro="" textlink="">
      <xdr:nvSpPr>
        <xdr:cNvPr id="558" name="n_1aveValue【保健センター・保健所】&#10;有形固定資産減価償却率"/>
        <xdr:cNvSpPr txBox="1"/>
      </xdr:nvSpPr>
      <xdr:spPr>
        <a:xfrm>
          <a:off x="152660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50999</xdr:rowOff>
    </xdr:from>
    <xdr:ext cx="405111" cy="259045"/>
    <xdr:sp macro="" textlink="">
      <xdr:nvSpPr>
        <xdr:cNvPr id="559" name="n_2aveValue【保健センター・保健所】&#10;有形固定資産減価償却率"/>
        <xdr:cNvSpPr txBox="1"/>
      </xdr:nvSpPr>
      <xdr:spPr>
        <a:xfrm>
          <a:off x="14389744" y="965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114680</xdr:rowOff>
    </xdr:from>
    <xdr:ext cx="405111" cy="259045"/>
    <xdr:sp macro="" textlink="">
      <xdr:nvSpPr>
        <xdr:cNvPr id="560" name="n_3aveValue【保健センター・保健所】&#10;有形固定資産減価償却率"/>
        <xdr:cNvSpPr txBox="1"/>
      </xdr:nvSpPr>
      <xdr:spPr>
        <a:xfrm>
          <a:off x="13500744" y="9544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59162</xdr:rowOff>
    </xdr:from>
    <xdr:ext cx="405111" cy="259045"/>
    <xdr:sp macro="" textlink="">
      <xdr:nvSpPr>
        <xdr:cNvPr id="561" name="n_4aveValue【保健センター・保健所】&#10;有形固定資産減価償却率"/>
        <xdr:cNvSpPr txBox="1"/>
      </xdr:nvSpPr>
      <xdr:spPr>
        <a:xfrm>
          <a:off x="12611744" y="948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156227</xdr:rowOff>
    </xdr:from>
    <xdr:ext cx="405111" cy="259045"/>
    <xdr:sp macro="" textlink="">
      <xdr:nvSpPr>
        <xdr:cNvPr id="562" name="n_1mainValue【保健センター・保健所】&#10;有形固定資産減価償却率"/>
        <xdr:cNvSpPr txBox="1"/>
      </xdr:nvSpPr>
      <xdr:spPr>
        <a:xfrm>
          <a:off x="152660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100710</xdr:rowOff>
    </xdr:from>
    <xdr:ext cx="405111" cy="259045"/>
    <xdr:sp macro="" textlink="">
      <xdr:nvSpPr>
        <xdr:cNvPr id="563" name="n_2mainValue【保健センター・保健所】&#10;有形固定資産減価償却率"/>
        <xdr:cNvSpPr txBox="1"/>
      </xdr:nvSpPr>
      <xdr:spPr>
        <a:xfrm>
          <a:off x="143897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45193</xdr:rowOff>
    </xdr:from>
    <xdr:ext cx="405111" cy="259045"/>
    <xdr:sp macro="" textlink="">
      <xdr:nvSpPr>
        <xdr:cNvPr id="564" name="n_3mainValue【保健センター・保健所】&#10;有形固定資産減価償却率"/>
        <xdr:cNvSpPr txBox="1"/>
      </xdr:nvSpPr>
      <xdr:spPr>
        <a:xfrm>
          <a:off x="13500744" y="1033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58255</xdr:rowOff>
    </xdr:from>
    <xdr:ext cx="405111" cy="259045"/>
    <xdr:sp macro="" textlink="">
      <xdr:nvSpPr>
        <xdr:cNvPr id="565" name="n_4mainValue【保健センター・保健所】&#10;有形固定資産減価償却率"/>
        <xdr:cNvSpPr txBox="1"/>
      </xdr:nvSpPr>
      <xdr:spPr>
        <a:xfrm>
          <a:off x="12611744"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95250</xdr:rowOff>
    </xdr:to>
    <xdr:cxnSp macro="">
      <xdr:nvCxnSpPr>
        <xdr:cNvPr id="590" name="直線コネクタ 589"/>
        <xdr:cNvCxnSpPr/>
      </xdr:nvCxnSpPr>
      <xdr:spPr>
        <a:xfrm flipV="1">
          <a:off x="22160864" y="96012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99077</xdr:rowOff>
    </xdr:from>
    <xdr:ext cx="469744" cy="259045"/>
    <xdr:sp macro="" textlink="">
      <xdr:nvSpPr>
        <xdr:cNvPr id="591" name="【保健センター・保健所】&#10;一人当たり面積最小値テキスト"/>
        <xdr:cNvSpPr txBox="1"/>
      </xdr:nvSpPr>
      <xdr:spPr>
        <a:xfrm>
          <a:off x="22199600" y="1107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95250</xdr:rowOff>
    </xdr:from>
    <xdr:to>
      <xdr:col>116</xdr:col>
      <xdr:colOff>152400</xdr:colOff>
      <xdr:row>64</xdr:row>
      <xdr:rowOff>95250</xdr:rowOff>
    </xdr:to>
    <xdr:cxnSp macro="">
      <xdr:nvCxnSpPr>
        <xdr:cNvPr id="592" name="直線コネクタ 591"/>
        <xdr:cNvCxnSpPr/>
      </xdr:nvCxnSpPr>
      <xdr:spPr>
        <a:xfrm>
          <a:off x="22072600" y="110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593"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94" name="直線コネクタ 593"/>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80027</xdr:rowOff>
    </xdr:from>
    <xdr:ext cx="469744" cy="259045"/>
    <xdr:sp macro="" textlink="">
      <xdr:nvSpPr>
        <xdr:cNvPr id="595" name="【保健センター・保健所】&#10;一人当たり面積平均値テキスト"/>
        <xdr:cNvSpPr txBox="1"/>
      </xdr:nvSpPr>
      <xdr:spPr>
        <a:xfrm>
          <a:off x="22199600" y="10538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101600</xdr:rowOff>
    </xdr:from>
    <xdr:to>
      <xdr:col>116</xdr:col>
      <xdr:colOff>114300</xdr:colOff>
      <xdr:row>62</xdr:row>
      <xdr:rowOff>31750</xdr:rowOff>
    </xdr:to>
    <xdr:sp macro="" textlink="">
      <xdr:nvSpPr>
        <xdr:cNvPr id="596" name="フローチャート: 判断 595"/>
        <xdr:cNvSpPr/>
      </xdr:nvSpPr>
      <xdr:spPr>
        <a:xfrm>
          <a:off x="221107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597" name="フローチャート: 判断 596"/>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598" name="フローチャート: 判断 597"/>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63500</xdr:rowOff>
    </xdr:from>
    <xdr:to>
      <xdr:col>102</xdr:col>
      <xdr:colOff>165100</xdr:colOff>
      <xdr:row>61</xdr:row>
      <xdr:rowOff>165100</xdr:rowOff>
    </xdr:to>
    <xdr:sp macro="" textlink="">
      <xdr:nvSpPr>
        <xdr:cNvPr id="599" name="フローチャート: 判断 598"/>
        <xdr:cNvSpPr/>
      </xdr:nvSpPr>
      <xdr:spPr>
        <a:xfrm>
          <a:off x="194945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101600</xdr:rowOff>
    </xdr:from>
    <xdr:to>
      <xdr:col>98</xdr:col>
      <xdr:colOff>38100</xdr:colOff>
      <xdr:row>62</xdr:row>
      <xdr:rowOff>31750</xdr:rowOff>
    </xdr:to>
    <xdr:sp macro="" textlink="">
      <xdr:nvSpPr>
        <xdr:cNvPr id="600" name="フローチャート: 判断 599"/>
        <xdr:cNvSpPr/>
      </xdr:nvSpPr>
      <xdr:spPr>
        <a:xfrm>
          <a:off x="18605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25400</xdr:rowOff>
    </xdr:from>
    <xdr:to>
      <xdr:col>116</xdr:col>
      <xdr:colOff>114300</xdr:colOff>
      <xdr:row>59</xdr:row>
      <xdr:rowOff>127000</xdr:rowOff>
    </xdr:to>
    <xdr:sp macro="" textlink="">
      <xdr:nvSpPr>
        <xdr:cNvPr id="606" name="楕円 605"/>
        <xdr:cNvSpPr/>
      </xdr:nvSpPr>
      <xdr:spPr>
        <a:xfrm>
          <a:off x="221107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48277</xdr:rowOff>
    </xdr:from>
    <xdr:ext cx="469744" cy="259045"/>
    <xdr:sp macro="" textlink="">
      <xdr:nvSpPr>
        <xdr:cNvPr id="607" name="【保健センター・保健所】&#10;一人当たり面積該当値テキスト"/>
        <xdr:cNvSpPr txBox="1"/>
      </xdr:nvSpPr>
      <xdr:spPr>
        <a:xfrm>
          <a:off x="22199600" y="999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44450</xdr:rowOff>
    </xdr:from>
    <xdr:to>
      <xdr:col>112</xdr:col>
      <xdr:colOff>38100</xdr:colOff>
      <xdr:row>59</xdr:row>
      <xdr:rowOff>146050</xdr:rowOff>
    </xdr:to>
    <xdr:sp macro="" textlink="">
      <xdr:nvSpPr>
        <xdr:cNvPr id="608" name="楕円 607"/>
        <xdr:cNvSpPr/>
      </xdr:nvSpPr>
      <xdr:spPr>
        <a:xfrm>
          <a:off x="21272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76200</xdr:rowOff>
    </xdr:from>
    <xdr:to>
      <xdr:col>116</xdr:col>
      <xdr:colOff>63500</xdr:colOff>
      <xdr:row>59</xdr:row>
      <xdr:rowOff>95250</xdr:rowOff>
    </xdr:to>
    <xdr:cxnSp macro="">
      <xdr:nvCxnSpPr>
        <xdr:cNvPr id="609" name="直線コネクタ 608"/>
        <xdr:cNvCxnSpPr/>
      </xdr:nvCxnSpPr>
      <xdr:spPr>
        <a:xfrm flipV="1">
          <a:off x="21323300" y="101917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63500</xdr:rowOff>
    </xdr:from>
    <xdr:to>
      <xdr:col>107</xdr:col>
      <xdr:colOff>101600</xdr:colOff>
      <xdr:row>59</xdr:row>
      <xdr:rowOff>165100</xdr:rowOff>
    </xdr:to>
    <xdr:sp macro="" textlink="">
      <xdr:nvSpPr>
        <xdr:cNvPr id="610" name="楕円 609"/>
        <xdr:cNvSpPr/>
      </xdr:nvSpPr>
      <xdr:spPr>
        <a:xfrm>
          <a:off x="20383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95250</xdr:rowOff>
    </xdr:from>
    <xdr:to>
      <xdr:col>111</xdr:col>
      <xdr:colOff>177800</xdr:colOff>
      <xdr:row>59</xdr:row>
      <xdr:rowOff>114300</xdr:rowOff>
    </xdr:to>
    <xdr:cxnSp macro="">
      <xdr:nvCxnSpPr>
        <xdr:cNvPr id="611" name="直線コネクタ 610"/>
        <xdr:cNvCxnSpPr/>
      </xdr:nvCxnSpPr>
      <xdr:spPr>
        <a:xfrm flipV="1">
          <a:off x="20434300" y="10210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82550</xdr:rowOff>
    </xdr:from>
    <xdr:to>
      <xdr:col>102</xdr:col>
      <xdr:colOff>165100</xdr:colOff>
      <xdr:row>60</xdr:row>
      <xdr:rowOff>12700</xdr:rowOff>
    </xdr:to>
    <xdr:sp macro="" textlink="">
      <xdr:nvSpPr>
        <xdr:cNvPr id="612" name="楕円 611"/>
        <xdr:cNvSpPr/>
      </xdr:nvSpPr>
      <xdr:spPr>
        <a:xfrm>
          <a:off x="19494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114300</xdr:rowOff>
    </xdr:from>
    <xdr:to>
      <xdr:col>107</xdr:col>
      <xdr:colOff>50800</xdr:colOff>
      <xdr:row>59</xdr:row>
      <xdr:rowOff>133350</xdr:rowOff>
    </xdr:to>
    <xdr:cxnSp macro="">
      <xdr:nvCxnSpPr>
        <xdr:cNvPr id="613" name="直線コネクタ 612"/>
        <xdr:cNvCxnSpPr/>
      </xdr:nvCxnSpPr>
      <xdr:spPr>
        <a:xfrm flipV="1">
          <a:off x="19545300" y="10229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101600</xdr:rowOff>
    </xdr:from>
    <xdr:to>
      <xdr:col>98</xdr:col>
      <xdr:colOff>38100</xdr:colOff>
      <xdr:row>60</xdr:row>
      <xdr:rowOff>31750</xdr:rowOff>
    </xdr:to>
    <xdr:sp macro="" textlink="">
      <xdr:nvSpPr>
        <xdr:cNvPr id="614" name="楕円 613"/>
        <xdr:cNvSpPr/>
      </xdr:nvSpPr>
      <xdr:spPr>
        <a:xfrm>
          <a:off x="18605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133350</xdr:rowOff>
    </xdr:from>
    <xdr:to>
      <xdr:col>102</xdr:col>
      <xdr:colOff>114300</xdr:colOff>
      <xdr:row>59</xdr:row>
      <xdr:rowOff>152400</xdr:rowOff>
    </xdr:to>
    <xdr:cxnSp macro="">
      <xdr:nvCxnSpPr>
        <xdr:cNvPr id="615" name="直線コネクタ 614"/>
        <xdr:cNvCxnSpPr/>
      </xdr:nvCxnSpPr>
      <xdr:spPr>
        <a:xfrm flipV="1">
          <a:off x="18656300" y="10248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41927</xdr:rowOff>
    </xdr:from>
    <xdr:ext cx="469744" cy="259045"/>
    <xdr:sp macro="" textlink="">
      <xdr:nvSpPr>
        <xdr:cNvPr id="616" name="n_1aveValue【保健センター・保健所】&#10;一人当たり面積"/>
        <xdr:cNvSpPr txBox="1"/>
      </xdr:nvSpPr>
      <xdr:spPr>
        <a:xfrm>
          <a:off x="210757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41927</xdr:rowOff>
    </xdr:from>
    <xdr:ext cx="469744" cy="259045"/>
    <xdr:sp macro="" textlink="">
      <xdr:nvSpPr>
        <xdr:cNvPr id="617" name="n_2aveValue【保健センター・保健所】&#10;一人当たり面積"/>
        <xdr:cNvSpPr txBox="1"/>
      </xdr:nvSpPr>
      <xdr:spPr>
        <a:xfrm>
          <a:off x="20199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156227</xdr:rowOff>
    </xdr:from>
    <xdr:ext cx="469744" cy="259045"/>
    <xdr:sp macro="" textlink="">
      <xdr:nvSpPr>
        <xdr:cNvPr id="618" name="n_3aveValue【保健センター・保健所】&#10;一人当たり面積"/>
        <xdr:cNvSpPr txBox="1"/>
      </xdr:nvSpPr>
      <xdr:spPr>
        <a:xfrm>
          <a:off x="19310427"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22877</xdr:rowOff>
    </xdr:from>
    <xdr:ext cx="469744" cy="259045"/>
    <xdr:sp macro="" textlink="">
      <xdr:nvSpPr>
        <xdr:cNvPr id="619" name="n_4aveValue【保健センター・保健所】&#10;一人当たり面積"/>
        <xdr:cNvSpPr txBox="1"/>
      </xdr:nvSpPr>
      <xdr:spPr>
        <a:xfrm>
          <a:off x="18421427"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162577</xdr:rowOff>
    </xdr:from>
    <xdr:ext cx="469744" cy="259045"/>
    <xdr:sp macro="" textlink="">
      <xdr:nvSpPr>
        <xdr:cNvPr id="620" name="n_1mainValue【保健センター・保健所】&#10;一人当たり面積"/>
        <xdr:cNvSpPr txBox="1"/>
      </xdr:nvSpPr>
      <xdr:spPr>
        <a:xfrm>
          <a:off x="21075727" y="993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10177</xdr:rowOff>
    </xdr:from>
    <xdr:ext cx="469744" cy="259045"/>
    <xdr:sp macro="" textlink="">
      <xdr:nvSpPr>
        <xdr:cNvPr id="621" name="n_2mainValue【保健センター・保健所】&#10;一人当たり面積"/>
        <xdr:cNvSpPr txBox="1"/>
      </xdr:nvSpPr>
      <xdr:spPr>
        <a:xfrm>
          <a:off x="20199427" y="995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29227</xdr:rowOff>
    </xdr:from>
    <xdr:ext cx="469744" cy="259045"/>
    <xdr:sp macro="" textlink="">
      <xdr:nvSpPr>
        <xdr:cNvPr id="622" name="n_3mainValue【保健センター・保健所】&#10;一人当たり面積"/>
        <xdr:cNvSpPr txBox="1"/>
      </xdr:nvSpPr>
      <xdr:spPr>
        <a:xfrm>
          <a:off x="19310427" y="997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48277</xdr:rowOff>
    </xdr:from>
    <xdr:ext cx="469744" cy="259045"/>
    <xdr:sp macro="" textlink="">
      <xdr:nvSpPr>
        <xdr:cNvPr id="623" name="n_4mainValue【保健センター・保健所】&#10;一人当たり面積"/>
        <xdr:cNvSpPr txBox="1"/>
      </xdr:nvSpPr>
      <xdr:spPr>
        <a:xfrm>
          <a:off x="18421427" y="999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5" name="直線コネクタ 63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6" name="テキスト ボックス 635"/>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7" name="直線コネクタ 63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8" name="テキスト ボックス 63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9" name="直線コネクタ 63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0" name="テキスト ボックス 63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1" name="直線コネクタ 64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2" name="テキスト ボックス 64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3" name="直線コネクタ 64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4" name="テキスト ボックス 643"/>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6" name="テキスト ボックス 645"/>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30480</xdr:rowOff>
    </xdr:from>
    <xdr:to>
      <xdr:col>85</xdr:col>
      <xdr:colOff>126364</xdr:colOff>
      <xdr:row>85</xdr:row>
      <xdr:rowOff>167639</xdr:rowOff>
    </xdr:to>
    <xdr:cxnSp macro="">
      <xdr:nvCxnSpPr>
        <xdr:cNvPr id="648" name="直線コネクタ 647"/>
        <xdr:cNvCxnSpPr/>
      </xdr:nvCxnSpPr>
      <xdr:spPr>
        <a:xfrm flipV="1">
          <a:off x="16318864" y="13575030"/>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16</xdr:rowOff>
    </xdr:from>
    <xdr:ext cx="405111" cy="259045"/>
    <xdr:sp macro="" textlink="">
      <xdr:nvSpPr>
        <xdr:cNvPr id="649" name="【消防施設】&#10;有形固定資産減価償却率最小値テキスト"/>
        <xdr:cNvSpPr txBox="1"/>
      </xdr:nvSpPr>
      <xdr:spPr>
        <a:xfrm>
          <a:off x="16357600" y="1474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167639</xdr:rowOff>
    </xdr:from>
    <xdr:to>
      <xdr:col>86</xdr:col>
      <xdr:colOff>25400</xdr:colOff>
      <xdr:row>85</xdr:row>
      <xdr:rowOff>167639</xdr:rowOff>
    </xdr:to>
    <xdr:cxnSp macro="">
      <xdr:nvCxnSpPr>
        <xdr:cNvPr id="650" name="直線コネクタ 649"/>
        <xdr:cNvCxnSpPr/>
      </xdr:nvCxnSpPr>
      <xdr:spPr>
        <a:xfrm>
          <a:off x="16230600" y="14740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148607</xdr:rowOff>
    </xdr:from>
    <xdr:ext cx="405111" cy="259045"/>
    <xdr:sp macro="" textlink="">
      <xdr:nvSpPr>
        <xdr:cNvPr id="651" name="【消防施設】&#10;有形固定資産減価償却率最大値テキスト"/>
        <xdr:cNvSpPr txBox="1"/>
      </xdr:nvSpPr>
      <xdr:spPr>
        <a:xfrm>
          <a:off x="16357600" y="1335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30480</xdr:rowOff>
    </xdr:from>
    <xdr:to>
      <xdr:col>86</xdr:col>
      <xdr:colOff>25400</xdr:colOff>
      <xdr:row>79</xdr:row>
      <xdr:rowOff>30480</xdr:rowOff>
    </xdr:to>
    <xdr:cxnSp macro="">
      <xdr:nvCxnSpPr>
        <xdr:cNvPr id="652" name="直線コネクタ 651"/>
        <xdr:cNvCxnSpPr/>
      </xdr:nvCxnSpPr>
      <xdr:spPr>
        <a:xfrm>
          <a:off x="16230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61613</xdr:rowOff>
    </xdr:from>
    <xdr:ext cx="405111" cy="259045"/>
    <xdr:sp macro="" textlink="">
      <xdr:nvSpPr>
        <xdr:cNvPr id="653" name="【消防施設】&#10;有形固定資産減価償却率平均値テキスト"/>
        <xdr:cNvSpPr txBox="1"/>
      </xdr:nvSpPr>
      <xdr:spPr>
        <a:xfrm>
          <a:off x="16357600" y="13949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654" name="フローチャート: 判断 653"/>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15875</xdr:rowOff>
    </xdr:from>
    <xdr:to>
      <xdr:col>81</xdr:col>
      <xdr:colOff>101600</xdr:colOff>
      <xdr:row>82</xdr:row>
      <xdr:rowOff>117475</xdr:rowOff>
    </xdr:to>
    <xdr:sp macro="" textlink="">
      <xdr:nvSpPr>
        <xdr:cNvPr id="655" name="フローチャート: 判断 654"/>
        <xdr:cNvSpPr/>
      </xdr:nvSpPr>
      <xdr:spPr>
        <a:xfrm>
          <a:off x="15430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160655</xdr:rowOff>
    </xdr:from>
    <xdr:to>
      <xdr:col>76</xdr:col>
      <xdr:colOff>165100</xdr:colOff>
      <xdr:row>82</xdr:row>
      <xdr:rowOff>90805</xdr:rowOff>
    </xdr:to>
    <xdr:sp macro="" textlink="">
      <xdr:nvSpPr>
        <xdr:cNvPr id="656" name="フローチャート: 判断 655"/>
        <xdr:cNvSpPr/>
      </xdr:nvSpPr>
      <xdr:spPr>
        <a:xfrm>
          <a:off x="14541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42545</xdr:rowOff>
    </xdr:from>
    <xdr:to>
      <xdr:col>72</xdr:col>
      <xdr:colOff>38100</xdr:colOff>
      <xdr:row>82</xdr:row>
      <xdr:rowOff>144145</xdr:rowOff>
    </xdr:to>
    <xdr:sp macro="" textlink="">
      <xdr:nvSpPr>
        <xdr:cNvPr id="657" name="フローチャート: 判断 656"/>
        <xdr:cNvSpPr/>
      </xdr:nvSpPr>
      <xdr:spPr>
        <a:xfrm>
          <a:off x="13652500" y="1410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166370</xdr:rowOff>
    </xdr:from>
    <xdr:to>
      <xdr:col>67</xdr:col>
      <xdr:colOff>101600</xdr:colOff>
      <xdr:row>82</xdr:row>
      <xdr:rowOff>96520</xdr:rowOff>
    </xdr:to>
    <xdr:sp macro="" textlink="">
      <xdr:nvSpPr>
        <xdr:cNvPr id="658" name="フローチャート: 判断 657"/>
        <xdr:cNvSpPr/>
      </xdr:nvSpPr>
      <xdr:spPr>
        <a:xfrm>
          <a:off x="12763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107314</xdr:rowOff>
    </xdr:from>
    <xdr:to>
      <xdr:col>85</xdr:col>
      <xdr:colOff>177800</xdr:colOff>
      <xdr:row>85</xdr:row>
      <xdr:rowOff>37464</xdr:rowOff>
    </xdr:to>
    <xdr:sp macro="" textlink="">
      <xdr:nvSpPr>
        <xdr:cNvPr id="664" name="楕円 663"/>
        <xdr:cNvSpPr/>
      </xdr:nvSpPr>
      <xdr:spPr>
        <a:xfrm>
          <a:off x="16268700" y="1450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85741</xdr:rowOff>
    </xdr:from>
    <xdr:ext cx="405111" cy="259045"/>
    <xdr:sp macro="" textlink="">
      <xdr:nvSpPr>
        <xdr:cNvPr id="665" name="【消防施設】&#10;有形固定資産減価償却率該当値テキスト"/>
        <xdr:cNvSpPr txBox="1"/>
      </xdr:nvSpPr>
      <xdr:spPr>
        <a:xfrm>
          <a:off x="16357600" y="1448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107314</xdr:rowOff>
    </xdr:from>
    <xdr:to>
      <xdr:col>81</xdr:col>
      <xdr:colOff>101600</xdr:colOff>
      <xdr:row>85</xdr:row>
      <xdr:rowOff>37464</xdr:rowOff>
    </xdr:to>
    <xdr:sp macro="" textlink="">
      <xdr:nvSpPr>
        <xdr:cNvPr id="666" name="楕円 665"/>
        <xdr:cNvSpPr/>
      </xdr:nvSpPr>
      <xdr:spPr>
        <a:xfrm>
          <a:off x="15430500" y="1450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158114</xdr:rowOff>
    </xdr:from>
    <xdr:to>
      <xdr:col>85</xdr:col>
      <xdr:colOff>127000</xdr:colOff>
      <xdr:row>84</xdr:row>
      <xdr:rowOff>158114</xdr:rowOff>
    </xdr:to>
    <xdr:cxnSp macro="">
      <xdr:nvCxnSpPr>
        <xdr:cNvPr id="667" name="直線コネクタ 666"/>
        <xdr:cNvCxnSpPr/>
      </xdr:nvCxnSpPr>
      <xdr:spPr>
        <a:xfrm>
          <a:off x="15481300" y="145599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93980</xdr:rowOff>
    </xdr:from>
    <xdr:to>
      <xdr:col>76</xdr:col>
      <xdr:colOff>165100</xdr:colOff>
      <xdr:row>85</xdr:row>
      <xdr:rowOff>24130</xdr:rowOff>
    </xdr:to>
    <xdr:sp macro="" textlink="">
      <xdr:nvSpPr>
        <xdr:cNvPr id="668" name="楕円 667"/>
        <xdr:cNvSpPr/>
      </xdr:nvSpPr>
      <xdr:spPr>
        <a:xfrm>
          <a:off x="14541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144780</xdr:rowOff>
    </xdr:from>
    <xdr:to>
      <xdr:col>81</xdr:col>
      <xdr:colOff>50800</xdr:colOff>
      <xdr:row>84</xdr:row>
      <xdr:rowOff>158114</xdr:rowOff>
    </xdr:to>
    <xdr:cxnSp macro="">
      <xdr:nvCxnSpPr>
        <xdr:cNvPr id="669" name="直線コネクタ 668"/>
        <xdr:cNvCxnSpPr/>
      </xdr:nvCxnSpPr>
      <xdr:spPr>
        <a:xfrm>
          <a:off x="14592300" y="14546580"/>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74930</xdr:rowOff>
    </xdr:from>
    <xdr:to>
      <xdr:col>72</xdr:col>
      <xdr:colOff>38100</xdr:colOff>
      <xdr:row>85</xdr:row>
      <xdr:rowOff>5080</xdr:rowOff>
    </xdr:to>
    <xdr:sp macro="" textlink="">
      <xdr:nvSpPr>
        <xdr:cNvPr id="670" name="楕円 669"/>
        <xdr:cNvSpPr/>
      </xdr:nvSpPr>
      <xdr:spPr>
        <a:xfrm>
          <a:off x="13652500" y="1447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125730</xdr:rowOff>
    </xdr:from>
    <xdr:to>
      <xdr:col>76</xdr:col>
      <xdr:colOff>114300</xdr:colOff>
      <xdr:row>84</xdr:row>
      <xdr:rowOff>144780</xdr:rowOff>
    </xdr:to>
    <xdr:cxnSp macro="">
      <xdr:nvCxnSpPr>
        <xdr:cNvPr id="671" name="直線コネクタ 670"/>
        <xdr:cNvCxnSpPr/>
      </xdr:nvCxnSpPr>
      <xdr:spPr>
        <a:xfrm>
          <a:off x="13703300" y="145275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80645</xdr:rowOff>
    </xdr:from>
    <xdr:to>
      <xdr:col>67</xdr:col>
      <xdr:colOff>101600</xdr:colOff>
      <xdr:row>85</xdr:row>
      <xdr:rowOff>10795</xdr:rowOff>
    </xdr:to>
    <xdr:sp macro="" textlink="">
      <xdr:nvSpPr>
        <xdr:cNvPr id="672" name="楕円 671"/>
        <xdr:cNvSpPr/>
      </xdr:nvSpPr>
      <xdr:spPr>
        <a:xfrm>
          <a:off x="12763500" y="1448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125730</xdr:rowOff>
    </xdr:from>
    <xdr:to>
      <xdr:col>71</xdr:col>
      <xdr:colOff>177800</xdr:colOff>
      <xdr:row>84</xdr:row>
      <xdr:rowOff>131445</xdr:rowOff>
    </xdr:to>
    <xdr:cxnSp macro="">
      <xdr:nvCxnSpPr>
        <xdr:cNvPr id="673" name="直線コネクタ 672"/>
        <xdr:cNvCxnSpPr/>
      </xdr:nvCxnSpPr>
      <xdr:spPr>
        <a:xfrm flipV="1">
          <a:off x="12814300" y="145275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134002</xdr:rowOff>
    </xdr:from>
    <xdr:ext cx="405111" cy="259045"/>
    <xdr:sp macro="" textlink="">
      <xdr:nvSpPr>
        <xdr:cNvPr id="674" name="n_1aveValue【消防施設】&#10;有形固定資産減価償却率"/>
        <xdr:cNvSpPr txBox="1"/>
      </xdr:nvSpPr>
      <xdr:spPr>
        <a:xfrm>
          <a:off x="15266044"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107332</xdr:rowOff>
    </xdr:from>
    <xdr:ext cx="405111" cy="259045"/>
    <xdr:sp macro="" textlink="">
      <xdr:nvSpPr>
        <xdr:cNvPr id="675" name="n_2aveValue【消防施設】&#10;有形固定資産減価償却率"/>
        <xdr:cNvSpPr txBox="1"/>
      </xdr:nvSpPr>
      <xdr:spPr>
        <a:xfrm>
          <a:off x="143897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160672</xdr:rowOff>
    </xdr:from>
    <xdr:ext cx="405111" cy="259045"/>
    <xdr:sp macro="" textlink="">
      <xdr:nvSpPr>
        <xdr:cNvPr id="676" name="n_3aveValue【消防施設】&#10;有形固定資産減価償却率"/>
        <xdr:cNvSpPr txBox="1"/>
      </xdr:nvSpPr>
      <xdr:spPr>
        <a:xfrm>
          <a:off x="13500744" y="1387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113047</xdr:rowOff>
    </xdr:from>
    <xdr:ext cx="405111" cy="259045"/>
    <xdr:sp macro="" textlink="">
      <xdr:nvSpPr>
        <xdr:cNvPr id="677" name="n_4aveValue【消防施設】&#10;有形固定資産減価償却率"/>
        <xdr:cNvSpPr txBox="1"/>
      </xdr:nvSpPr>
      <xdr:spPr>
        <a:xfrm>
          <a:off x="12611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28591</xdr:rowOff>
    </xdr:from>
    <xdr:ext cx="405111" cy="259045"/>
    <xdr:sp macro="" textlink="">
      <xdr:nvSpPr>
        <xdr:cNvPr id="678" name="n_1mainValue【消防施設】&#10;有形固定資産減価償却率"/>
        <xdr:cNvSpPr txBox="1"/>
      </xdr:nvSpPr>
      <xdr:spPr>
        <a:xfrm>
          <a:off x="15266044" y="1460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15257</xdr:rowOff>
    </xdr:from>
    <xdr:ext cx="405111" cy="259045"/>
    <xdr:sp macro="" textlink="">
      <xdr:nvSpPr>
        <xdr:cNvPr id="679" name="n_2mainValue【消防施設】&#10;有形固定資産減価償却率"/>
        <xdr:cNvSpPr txBox="1"/>
      </xdr:nvSpPr>
      <xdr:spPr>
        <a:xfrm>
          <a:off x="14389744" y="1458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167657</xdr:rowOff>
    </xdr:from>
    <xdr:ext cx="405111" cy="259045"/>
    <xdr:sp macro="" textlink="">
      <xdr:nvSpPr>
        <xdr:cNvPr id="680" name="n_3mainValue【消防施設】&#10;有形固定資産減価償却率"/>
        <xdr:cNvSpPr txBox="1"/>
      </xdr:nvSpPr>
      <xdr:spPr>
        <a:xfrm>
          <a:off x="13500744" y="1456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1922</xdr:rowOff>
    </xdr:from>
    <xdr:ext cx="405111" cy="259045"/>
    <xdr:sp macro="" textlink="">
      <xdr:nvSpPr>
        <xdr:cNvPr id="681" name="n_4mainValue【消防施設】&#10;有形固定資産減価償却率"/>
        <xdr:cNvSpPr txBox="1"/>
      </xdr:nvSpPr>
      <xdr:spPr>
        <a:xfrm>
          <a:off x="12611744" y="1457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92" name="テキスト ボックス 691"/>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38100</xdr:rowOff>
    </xdr:from>
    <xdr:to>
      <xdr:col>120</xdr:col>
      <xdr:colOff>114300</xdr:colOff>
      <xdr:row>86</xdr:row>
      <xdr:rowOff>38100</xdr:rowOff>
    </xdr:to>
    <xdr:cxnSp macro="">
      <xdr:nvCxnSpPr>
        <xdr:cNvPr id="693" name="直線コネクタ 69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4" name="テキスト ボックス 69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5" name="直線コネクタ 69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6" name="テキスト ボックス 69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7" name="直線コネクタ 69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8" name="テキスト ボックス 69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9" name="直線コネクタ 69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0" name="テキスト ボックス 69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51815</xdr:rowOff>
    </xdr:from>
    <xdr:to>
      <xdr:col>116</xdr:col>
      <xdr:colOff>62864</xdr:colOff>
      <xdr:row>86</xdr:row>
      <xdr:rowOff>138685</xdr:rowOff>
    </xdr:to>
    <xdr:cxnSp macro="">
      <xdr:nvCxnSpPr>
        <xdr:cNvPr id="704" name="直線コネクタ 703"/>
        <xdr:cNvCxnSpPr/>
      </xdr:nvCxnSpPr>
      <xdr:spPr>
        <a:xfrm flipV="1">
          <a:off x="22160864" y="13424915"/>
          <a:ext cx="0" cy="1458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142512</xdr:rowOff>
    </xdr:from>
    <xdr:ext cx="469744" cy="259045"/>
    <xdr:sp macro="" textlink="">
      <xdr:nvSpPr>
        <xdr:cNvPr id="705" name="【消防施設】&#10;一人当たり面積最小値テキスト"/>
        <xdr:cNvSpPr txBox="1"/>
      </xdr:nvSpPr>
      <xdr:spPr>
        <a:xfrm>
          <a:off x="22199600" y="14887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138685</xdr:rowOff>
    </xdr:from>
    <xdr:to>
      <xdr:col>116</xdr:col>
      <xdr:colOff>152400</xdr:colOff>
      <xdr:row>86</xdr:row>
      <xdr:rowOff>138685</xdr:rowOff>
    </xdr:to>
    <xdr:cxnSp macro="">
      <xdr:nvCxnSpPr>
        <xdr:cNvPr id="706" name="直線コネクタ 705"/>
        <xdr:cNvCxnSpPr/>
      </xdr:nvCxnSpPr>
      <xdr:spPr>
        <a:xfrm>
          <a:off x="22072600" y="1488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169942</xdr:rowOff>
    </xdr:from>
    <xdr:ext cx="469744" cy="259045"/>
    <xdr:sp macro="" textlink="">
      <xdr:nvSpPr>
        <xdr:cNvPr id="707" name="【消防施設】&#10;一人当たり面積最大値テキスト"/>
        <xdr:cNvSpPr txBox="1"/>
      </xdr:nvSpPr>
      <xdr:spPr>
        <a:xfrm>
          <a:off x="22199600" y="1320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51815</xdr:rowOff>
    </xdr:from>
    <xdr:to>
      <xdr:col>116</xdr:col>
      <xdr:colOff>152400</xdr:colOff>
      <xdr:row>78</xdr:row>
      <xdr:rowOff>51815</xdr:rowOff>
    </xdr:to>
    <xdr:cxnSp macro="">
      <xdr:nvCxnSpPr>
        <xdr:cNvPr id="708" name="直線コネクタ 707"/>
        <xdr:cNvCxnSpPr/>
      </xdr:nvCxnSpPr>
      <xdr:spPr>
        <a:xfrm>
          <a:off x="22072600" y="13424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33038</xdr:rowOff>
    </xdr:from>
    <xdr:ext cx="469744" cy="259045"/>
    <xdr:sp macro="" textlink="">
      <xdr:nvSpPr>
        <xdr:cNvPr id="709" name="【消防施設】&#10;一人当たり面積平均値テキスト"/>
        <xdr:cNvSpPr txBox="1"/>
      </xdr:nvSpPr>
      <xdr:spPr>
        <a:xfrm>
          <a:off x="22199600" y="1426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710" name="フローチャート: 判断 709"/>
        <xdr:cNvSpPr/>
      </xdr:nvSpPr>
      <xdr:spPr>
        <a:xfrm>
          <a:off x="22110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1015</xdr:rowOff>
    </xdr:from>
    <xdr:to>
      <xdr:col>112</xdr:col>
      <xdr:colOff>38100</xdr:colOff>
      <xdr:row>84</xdr:row>
      <xdr:rowOff>102615</xdr:rowOff>
    </xdr:to>
    <xdr:sp macro="" textlink="">
      <xdr:nvSpPr>
        <xdr:cNvPr id="711" name="フローチャート: 判断 710"/>
        <xdr:cNvSpPr/>
      </xdr:nvSpPr>
      <xdr:spPr>
        <a:xfrm>
          <a:off x="21272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5587</xdr:rowOff>
    </xdr:from>
    <xdr:to>
      <xdr:col>107</xdr:col>
      <xdr:colOff>101600</xdr:colOff>
      <xdr:row>84</xdr:row>
      <xdr:rowOff>107187</xdr:rowOff>
    </xdr:to>
    <xdr:sp macro="" textlink="">
      <xdr:nvSpPr>
        <xdr:cNvPr id="712" name="フローチャート: 判断 711"/>
        <xdr:cNvSpPr/>
      </xdr:nvSpPr>
      <xdr:spPr>
        <a:xfrm>
          <a:off x="20383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108458</xdr:rowOff>
    </xdr:from>
    <xdr:to>
      <xdr:col>102</xdr:col>
      <xdr:colOff>165100</xdr:colOff>
      <xdr:row>86</xdr:row>
      <xdr:rowOff>38608</xdr:rowOff>
    </xdr:to>
    <xdr:sp macro="" textlink="">
      <xdr:nvSpPr>
        <xdr:cNvPr id="713" name="フローチャート: 判断 712"/>
        <xdr:cNvSpPr/>
      </xdr:nvSpPr>
      <xdr:spPr>
        <a:xfrm>
          <a:off x="19494500" y="1468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71882</xdr:rowOff>
    </xdr:from>
    <xdr:to>
      <xdr:col>98</xdr:col>
      <xdr:colOff>38100</xdr:colOff>
      <xdr:row>86</xdr:row>
      <xdr:rowOff>2032</xdr:rowOff>
    </xdr:to>
    <xdr:sp macro="" textlink="">
      <xdr:nvSpPr>
        <xdr:cNvPr id="714" name="フローチャート: 判断 713"/>
        <xdr:cNvSpPr/>
      </xdr:nvSpPr>
      <xdr:spPr>
        <a:xfrm>
          <a:off x="18605500" y="1464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5587</xdr:rowOff>
    </xdr:from>
    <xdr:to>
      <xdr:col>116</xdr:col>
      <xdr:colOff>114300</xdr:colOff>
      <xdr:row>86</xdr:row>
      <xdr:rowOff>107187</xdr:rowOff>
    </xdr:to>
    <xdr:sp macro="" textlink="">
      <xdr:nvSpPr>
        <xdr:cNvPr id="720" name="楕円 719"/>
        <xdr:cNvSpPr/>
      </xdr:nvSpPr>
      <xdr:spPr>
        <a:xfrm>
          <a:off x="22110700" y="147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91964</xdr:rowOff>
    </xdr:from>
    <xdr:ext cx="469744" cy="259045"/>
    <xdr:sp macro="" textlink="">
      <xdr:nvSpPr>
        <xdr:cNvPr id="721" name="【消防施設】&#10;一人当たり面積該当値テキスト"/>
        <xdr:cNvSpPr txBox="1"/>
      </xdr:nvSpPr>
      <xdr:spPr>
        <a:xfrm>
          <a:off x="22199600" y="14665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19304</xdr:rowOff>
    </xdr:from>
    <xdr:to>
      <xdr:col>112</xdr:col>
      <xdr:colOff>38100</xdr:colOff>
      <xdr:row>86</xdr:row>
      <xdr:rowOff>120904</xdr:rowOff>
    </xdr:to>
    <xdr:sp macro="" textlink="">
      <xdr:nvSpPr>
        <xdr:cNvPr id="722" name="楕円 721"/>
        <xdr:cNvSpPr/>
      </xdr:nvSpPr>
      <xdr:spPr>
        <a:xfrm>
          <a:off x="21272500" y="1476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56387</xdr:rowOff>
    </xdr:from>
    <xdr:to>
      <xdr:col>116</xdr:col>
      <xdr:colOff>63500</xdr:colOff>
      <xdr:row>86</xdr:row>
      <xdr:rowOff>70104</xdr:rowOff>
    </xdr:to>
    <xdr:cxnSp macro="">
      <xdr:nvCxnSpPr>
        <xdr:cNvPr id="723" name="直線コネクタ 722"/>
        <xdr:cNvCxnSpPr/>
      </xdr:nvCxnSpPr>
      <xdr:spPr>
        <a:xfrm flipV="1">
          <a:off x="21323300" y="14801087"/>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23876</xdr:rowOff>
    </xdr:from>
    <xdr:to>
      <xdr:col>107</xdr:col>
      <xdr:colOff>101600</xdr:colOff>
      <xdr:row>86</xdr:row>
      <xdr:rowOff>125476</xdr:rowOff>
    </xdr:to>
    <xdr:sp macro="" textlink="">
      <xdr:nvSpPr>
        <xdr:cNvPr id="724" name="楕円 723"/>
        <xdr:cNvSpPr/>
      </xdr:nvSpPr>
      <xdr:spPr>
        <a:xfrm>
          <a:off x="20383500" y="1476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70104</xdr:rowOff>
    </xdr:from>
    <xdr:to>
      <xdr:col>111</xdr:col>
      <xdr:colOff>177800</xdr:colOff>
      <xdr:row>86</xdr:row>
      <xdr:rowOff>74676</xdr:rowOff>
    </xdr:to>
    <xdr:cxnSp macro="">
      <xdr:nvCxnSpPr>
        <xdr:cNvPr id="725" name="直線コネクタ 724"/>
        <xdr:cNvCxnSpPr/>
      </xdr:nvCxnSpPr>
      <xdr:spPr>
        <a:xfrm flipV="1">
          <a:off x="20434300" y="148148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28448</xdr:rowOff>
    </xdr:from>
    <xdr:to>
      <xdr:col>102</xdr:col>
      <xdr:colOff>165100</xdr:colOff>
      <xdr:row>86</xdr:row>
      <xdr:rowOff>130048</xdr:rowOff>
    </xdr:to>
    <xdr:sp macro="" textlink="">
      <xdr:nvSpPr>
        <xdr:cNvPr id="726" name="楕円 725"/>
        <xdr:cNvSpPr/>
      </xdr:nvSpPr>
      <xdr:spPr>
        <a:xfrm>
          <a:off x="19494500" y="1477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74676</xdr:rowOff>
    </xdr:from>
    <xdr:to>
      <xdr:col>107</xdr:col>
      <xdr:colOff>50800</xdr:colOff>
      <xdr:row>86</xdr:row>
      <xdr:rowOff>79248</xdr:rowOff>
    </xdr:to>
    <xdr:cxnSp macro="">
      <xdr:nvCxnSpPr>
        <xdr:cNvPr id="727" name="直線コネクタ 726"/>
        <xdr:cNvCxnSpPr/>
      </xdr:nvCxnSpPr>
      <xdr:spPr>
        <a:xfrm flipV="1">
          <a:off x="19545300" y="148193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37592</xdr:rowOff>
    </xdr:from>
    <xdr:to>
      <xdr:col>98</xdr:col>
      <xdr:colOff>38100</xdr:colOff>
      <xdr:row>86</xdr:row>
      <xdr:rowOff>139192</xdr:rowOff>
    </xdr:to>
    <xdr:sp macro="" textlink="">
      <xdr:nvSpPr>
        <xdr:cNvPr id="728" name="楕円 727"/>
        <xdr:cNvSpPr/>
      </xdr:nvSpPr>
      <xdr:spPr>
        <a:xfrm>
          <a:off x="18605500" y="1478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79248</xdr:rowOff>
    </xdr:from>
    <xdr:to>
      <xdr:col>102</xdr:col>
      <xdr:colOff>114300</xdr:colOff>
      <xdr:row>86</xdr:row>
      <xdr:rowOff>88392</xdr:rowOff>
    </xdr:to>
    <xdr:cxnSp macro="">
      <xdr:nvCxnSpPr>
        <xdr:cNvPr id="729" name="直線コネクタ 728"/>
        <xdr:cNvCxnSpPr/>
      </xdr:nvCxnSpPr>
      <xdr:spPr>
        <a:xfrm flipV="1">
          <a:off x="18656300" y="148239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119142</xdr:rowOff>
    </xdr:from>
    <xdr:ext cx="469744" cy="259045"/>
    <xdr:sp macro="" textlink="">
      <xdr:nvSpPr>
        <xdr:cNvPr id="730" name="n_1aveValue【消防施設】&#10;一人当たり面積"/>
        <xdr:cNvSpPr txBox="1"/>
      </xdr:nvSpPr>
      <xdr:spPr>
        <a:xfrm>
          <a:off x="210757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123714</xdr:rowOff>
    </xdr:from>
    <xdr:ext cx="469744" cy="259045"/>
    <xdr:sp macro="" textlink="">
      <xdr:nvSpPr>
        <xdr:cNvPr id="731" name="n_2aveValue【消防施設】&#10;一人当たり面積"/>
        <xdr:cNvSpPr txBox="1"/>
      </xdr:nvSpPr>
      <xdr:spPr>
        <a:xfrm>
          <a:off x="201994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55135</xdr:rowOff>
    </xdr:from>
    <xdr:ext cx="469744" cy="259045"/>
    <xdr:sp macro="" textlink="">
      <xdr:nvSpPr>
        <xdr:cNvPr id="732" name="n_3aveValue【消防施設】&#10;一人当たり面積"/>
        <xdr:cNvSpPr txBox="1"/>
      </xdr:nvSpPr>
      <xdr:spPr>
        <a:xfrm>
          <a:off x="19310427" y="1445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18559</xdr:rowOff>
    </xdr:from>
    <xdr:ext cx="469744" cy="259045"/>
    <xdr:sp macro="" textlink="">
      <xdr:nvSpPr>
        <xdr:cNvPr id="733" name="n_4aveValue【消防施設】&#10;一人当たり面積"/>
        <xdr:cNvSpPr txBox="1"/>
      </xdr:nvSpPr>
      <xdr:spPr>
        <a:xfrm>
          <a:off x="18421427" y="1442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112031</xdr:rowOff>
    </xdr:from>
    <xdr:ext cx="469744" cy="259045"/>
    <xdr:sp macro="" textlink="">
      <xdr:nvSpPr>
        <xdr:cNvPr id="734" name="n_1mainValue【消防施設】&#10;一人当たり面積"/>
        <xdr:cNvSpPr txBox="1"/>
      </xdr:nvSpPr>
      <xdr:spPr>
        <a:xfrm>
          <a:off x="21075727" y="1485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116603</xdr:rowOff>
    </xdr:from>
    <xdr:ext cx="469744" cy="259045"/>
    <xdr:sp macro="" textlink="">
      <xdr:nvSpPr>
        <xdr:cNvPr id="735" name="n_2mainValue【消防施設】&#10;一人当たり面積"/>
        <xdr:cNvSpPr txBox="1"/>
      </xdr:nvSpPr>
      <xdr:spPr>
        <a:xfrm>
          <a:off x="20199427" y="1486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121175</xdr:rowOff>
    </xdr:from>
    <xdr:ext cx="469744" cy="259045"/>
    <xdr:sp macro="" textlink="">
      <xdr:nvSpPr>
        <xdr:cNvPr id="736" name="n_3mainValue【消防施設】&#10;一人当たり面積"/>
        <xdr:cNvSpPr txBox="1"/>
      </xdr:nvSpPr>
      <xdr:spPr>
        <a:xfrm>
          <a:off x="19310427" y="1486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130319</xdr:rowOff>
    </xdr:from>
    <xdr:ext cx="469744" cy="259045"/>
    <xdr:sp macro="" textlink="">
      <xdr:nvSpPr>
        <xdr:cNvPr id="737" name="n_4mainValue【消防施設】&#10;一人当たり面積"/>
        <xdr:cNvSpPr txBox="1"/>
      </xdr:nvSpPr>
      <xdr:spPr>
        <a:xfrm>
          <a:off x="18421427" y="1487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50" name="テキスト ボックス 749"/>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2" name="テキスト ボックス 75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4" name="テキスト ボックス 75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6" name="テキスト ボックス 75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8" name="テキスト ボックス 757"/>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93345</xdr:rowOff>
    </xdr:from>
    <xdr:to>
      <xdr:col>85</xdr:col>
      <xdr:colOff>126364</xdr:colOff>
      <xdr:row>108</xdr:row>
      <xdr:rowOff>89536</xdr:rowOff>
    </xdr:to>
    <xdr:cxnSp macro="">
      <xdr:nvCxnSpPr>
        <xdr:cNvPr id="761" name="直線コネクタ 760"/>
        <xdr:cNvCxnSpPr/>
      </xdr:nvCxnSpPr>
      <xdr:spPr>
        <a:xfrm flipV="1">
          <a:off x="16318864" y="17409795"/>
          <a:ext cx="0" cy="1196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93363</xdr:rowOff>
    </xdr:from>
    <xdr:ext cx="405111" cy="259045"/>
    <xdr:sp macro="" textlink="">
      <xdr:nvSpPr>
        <xdr:cNvPr id="762" name="【庁舎】&#10;有形固定資産減価償却率最小値テキスト"/>
        <xdr:cNvSpPr txBox="1"/>
      </xdr:nvSpPr>
      <xdr:spPr>
        <a:xfrm>
          <a:off x="16357600" y="1860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89536</xdr:rowOff>
    </xdr:from>
    <xdr:to>
      <xdr:col>86</xdr:col>
      <xdr:colOff>25400</xdr:colOff>
      <xdr:row>108</xdr:row>
      <xdr:rowOff>89536</xdr:rowOff>
    </xdr:to>
    <xdr:cxnSp macro="">
      <xdr:nvCxnSpPr>
        <xdr:cNvPr id="763" name="直線コネクタ 762"/>
        <xdr:cNvCxnSpPr/>
      </xdr:nvCxnSpPr>
      <xdr:spPr>
        <a:xfrm>
          <a:off x="16230600" y="1860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40022</xdr:rowOff>
    </xdr:from>
    <xdr:ext cx="405111" cy="259045"/>
    <xdr:sp macro="" textlink="">
      <xdr:nvSpPr>
        <xdr:cNvPr id="764" name="【庁舎】&#10;有形固定資産減価償却率最大値テキスト"/>
        <xdr:cNvSpPr txBox="1"/>
      </xdr:nvSpPr>
      <xdr:spPr>
        <a:xfrm>
          <a:off x="16357600" y="1718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93345</xdr:rowOff>
    </xdr:from>
    <xdr:to>
      <xdr:col>86</xdr:col>
      <xdr:colOff>25400</xdr:colOff>
      <xdr:row>101</xdr:row>
      <xdr:rowOff>93345</xdr:rowOff>
    </xdr:to>
    <xdr:cxnSp macro="">
      <xdr:nvCxnSpPr>
        <xdr:cNvPr id="765" name="直線コネクタ 764"/>
        <xdr:cNvCxnSpPr/>
      </xdr:nvCxnSpPr>
      <xdr:spPr>
        <a:xfrm>
          <a:off x="16230600" y="1740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156863</xdr:rowOff>
    </xdr:from>
    <xdr:ext cx="405111" cy="259045"/>
    <xdr:sp macro="" textlink="">
      <xdr:nvSpPr>
        <xdr:cNvPr id="766" name="【庁舎】&#10;有形固定資産減価償却率平均値テキスト"/>
        <xdr:cNvSpPr txBox="1"/>
      </xdr:nvSpPr>
      <xdr:spPr>
        <a:xfrm>
          <a:off x="16357600" y="17816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133986</xdr:rowOff>
    </xdr:from>
    <xdr:to>
      <xdr:col>85</xdr:col>
      <xdr:colOff>177800</xdr:colOff>
      <xdr:row>105</xdr:row>
      <xdr:rowOff>64136</xdr:rowOff>
    </xdr:to>
    <xdr:sp macro="" textlink="">
      <xdr:nvSpPr>
        <xdr:cNvPr id="767" name="フローチャート: 判断 766"/>
        <xdr:cNvSpPr/>
      </xdr:nvSpPr>
      <xdr:spPr>
        <a:xfrm>
          <a:off x="16268700" y="1796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95886</xdr:rowOff>
    </xdr:from>
    <xdr:to>
      <xdr:col>81</xdr:col>
      <xdr:colOff>101600</xdr:colOff>
      <xdr:row>105</xdr:row>
      <xdr:rowOff>26036</xdr:rowOff>
    </xdr:to>
    <xdr:sp macro="" textlink="">
      <xdr:nvSpPr>
        <xdr:cNvPr id="768" name="フローチャート: 判断 767"/>
        <xdr:cNvSpPr/>
      </xdr:nvSpPr>
      <xdr:spPr>
        <a:xfrm>
          <a:off x="15430500"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769" name="フローチャート: 判断 768"/>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52070</xdr:rowOff>
    </xdr:from>
    <xdr:to>
      <xdr:col>72</xdr:col>
      <xdr:colOff>38100</xdr:colOff>
      <xdr:row>105</xdr:row>
      <xdr:rowOff>153670</xdr:rowOff>
    </xdr:to>
    <xdr:sp macro="" textlink="">
      <xdr:nvSpPr>
        <xdr:cNvPr id="770" name="フローチャート: 判断 769"/>
        <xdr:cNvSpPr/>
      </xdr:nvSpPr>
      <xdr:spPr>
        <a:xfrm>
          <a:off x="13652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55880</xdr:rowOff>
    </xdr:from>
    <xdr:to>
      <xdr:col>67</xdr:col>
      <xdr:colOff>101600</xdr:colOff>
      <xdr:row>106</xdr:row>
      <xdr:rowOff>157480</xdr:rowOff>
    </xdr:to>
    <xdr:sp macro="" textlink="">
      <xdr:nvSpPr>
        <xdr:cNvPr id="771" name="フローチャート: 判断 770"/>
        <xdr:cNvSpPr/>
      </xdr:nvSpPr>
      <xdr:spPr>
        <a:xfrm>
          <a:off x="12763500" y="1822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88264</xdr:rowOff>
    </xdr:from>
    <xdr:to>
      <xdr:col>85</xdr:col>
      <xdr:colOff>177800</xdr:colOff>
      <xdr:row>107</xdr:row>
      <xdr:rowOff>18414</xdr:rowOff>
    </xdr:to>
    <xdr:sp macro="" textlink="">
      <xdr:nvSpPr>
        <xdr:cNvPr id="777" name="楕円 776"/>
        <xdr:cNvSpPr/>
      </xdr:nvSpPr>
      <xdr:spPr>
        <a:xfrm>
          <a:off x="16268700" y="1826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66691</xdr:rowOff>
    </xdr:from>
    <xdr:ext cx="405111" cy="259045"/>
    <xdr:sp macro="" textlink="">
      <xdr:nvSpPr>
        <xdr:cNvPr id="778" name="【庁舎】&#10;有形固定資産減価償却率該当値テキスト"/>
        <xdr:cNvSpPr txBox="1"/>
      </xdr:nvSpPr>
      <xdr:spPr>
        <a:xfrm>
          <a:off x="16357600" y="1824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57786</xdr:rowOff>
    </xdr:from>
    <xdr:to>
      <xdr:col>81</xdr:col>
      <xdr:colOff>101600</xdr:colOff>
      <xdr:row>106</xdr:row>
      <xdr:rowOff>159386</xdr:rowOff>
    </xdr:to>
    <xdr:sp macro="" textlink="">
      <xdr:nvSpPr>
        <xdr:cNvPr id="779" name="楕円 778"/>
        <xdr:cNvSpPr/>
      </xdr:nvSpPr>
      <xdr:spPr>
        <a:xfrm>
          <a:off x="15430500" y="1823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108586</xdr:rowOff>
    </xdr:from>
    <xdr:to>
      <xdr:col>85</xdr:col>
      <xdr:colOff>127000</xdr:colOff>
      <xdr:row>106</xdr:row>
      <xdr:rowOff>139064</xdr:rowOff>
    </xdr:to>
    <xdr:cxnSp macro="">
      <xdr:nvCxnSpPr>
        <xdr:cNvPr id="780" name="直線コネクタ 779"/>
        <xdr:cNvCxnSpPr/>
      </xdr:nvCxnSpPr>
      <xdr:spPr>
        <a:xfrm>
          <a:off x="15481300" y="18282286"/>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17780</xdr:rowOff>
    </xdr:from>
    <xdr:to>
      <xdr:col>76</xdr:col>
      <xdr:colOff>165100</xdr:colOff>
      <xdr:row>106</xdr:row>
      <xdr:rowOff>119380</xdr:rowOff>
    </xdr:to>
    <xdr:sp macro="" textlink="">
      <xdr:nvSpPr>
        <xdr:cNvPr id="781" name="楕円 780"/>
        <xdr:cNvSpPr/>
      </xdr:nvSpPr>
      <xdr:spPr>
        <a:xfrm>
          <a:off x="14541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68580</xdr:rowOff>
    </xdr:from>
    <xdr:to>
      <xdr:col>81</xdr:col>
      <xdr:colOff>50800</xdr:colOff>
      <xdr:row>106</xdr:row>
      <xdr:rowOff>108586</xdr:rowOff>
    </xdr:to>
    <xdr:cxnSp macro="">
      <xdr:nvCxnSpPr>
        <xdr:cNvPr id="782" name="直線コネクタ 781"/>
        <xdr:cNvCxnSpPr/>
      </xdr:nvCxnSpPr>
      <xdr:spPr>
        <a:xfrm>
          <a:off x="14592300" y="1824228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145414</xdr:rowOff>
    </xdr:from>
    <xdr:to>
      <xdr:col>72</xdr:col>
      <xdr:colOff>38100</xdr:colOff>
      <xdr:row>106</xdr:row>
      <xdr:rowOff>75564</xdr:rowOff>
    </xdr:to>
    <xdr:sp macro="" textlink="">
      <xdr:nvSpPr>
        <xdr:cNvPr id="783" name="楕円 782"/>
        <xdr:cNvSpPr/>
      </xdr:nvSpPr>
      <xdr:spPr>
        <a:xfrm>
          <a:off x="13652500" y="1814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24764</xdr:rowOff>
    </xdr:from>
    <xdr:to>
      <xdr:col>76</xdr:col>
      <xdr:colOff>114300</xdr:colOff>
      <xdr:row>106</xdr:row>
      <xdr:rowOff>68580</xdr:rowOff>
    </xdr:to>
    <xdr:cxnSp macro="">
      <xdr:nvCxnSpPr>
        <xdr:cNvPr id="784" name="直線コネクタ 783"/>
        <xdr:cNvCxnSpPr/>
      </xdr:nvCxnSpPr>
      <xdr:spPr>
        <a:xfrm>
          <a:off x="13703300" y="1819846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132080</xdr:rowOff>
    </xdr:from>
    <xdr:to>
      <xdr:col>67</xdr:col>
      <xdr:colOff>101600</xdr:colOff>
      <xdr:row>106</xdr:row>
      <xdr:rowOff>62230</xdr:rowOff>
    </xdr:to>
    <xdr:sp macro="" textlink="">
      <xdr:nvSpPr>
        <xdr:cNvPr id="785" name="楕円 784"/>
        <xdr:cNvSpPr/>
      </xdr:nvSpPr>
      <xdr:spPr>
        <a:xfrm>
          <a:off x="12763500" y="181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11430</xdr:rowOff>
    </xdr:from>
    <xdr:to>
      <xdr:col>71</xdr:col>
      <xdr:colOff>177800</xdr:colOff>
      <xdr:row>106</xdr:row>
      <xdr:rowOff>24764</xdr:rowOff>
    </xdr:to>
    <xdr:cxnSp macro="">
      <xdr:nvCxnSpPr>
        <xdr:cNvPr id="786" name="直線コネクタ 785"/>
        <xdr:cNvCxnSpPr/>
      </xdr:nvCxnSpPr>
      <xdr:spPr>
        <a:xfrm>
          <a:off x="12814300" y="18185130"/>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42563</xdr:rowOff>
    </xdr:from>
    <xdr:ext cx="405111" cy="259045"/>
    <xdr:sp macro="" textlink="">
      <xdr:nvSpPr>
        <xdr:cNvPr id="787" name="n_1aveValue【庁舎】&#10;有形固定資産減価償却率"/>
        <xdr:cNvSpPr txBox="1"/>
      </xdr:nvSpPr>
      <xdr:spPr>
        <a:xfrm>
          <a:off x="15266044" y="1770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788" name="n_2aveValue【庁舎】&#10;有形固定資産減価償却率"/>
        <xdr:cNvSpPr txBox="1"/>
      </xdr:nvSpPr>
      <xdr:spPr>
        <a:xfrm>
          <a:off x="14389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170197</xdr:rowOff>
    </xdr:from>
    <xdr:ext cx="405111" cy="259045"/>
    <xdr:sp macro="" textlink="">
      <xdr:nvSpPr>
        <xdr:cNvPr id="789" name="n_3aveValue【庁舎】&#10;有形固定資産減価償却率"/>
        <xdr:cNvSpPr txBox="1"/>
      </xdr:nvSpPr>
      <xdr:spPr>
        <a:xfrm>
          <a:off x="13500744" y="1782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148607</xdr:rowOff>
    </xdr:from>
    <xdr:ext cx="405111" cy="259045"/>
    <xdr:sp macro="" textlink="">
      <xdr:nvSpPr>
        <xdr:cNvPr id="790" name="n_4aveValue【庁舎】&#10;有形固定資産減価償却率"/>
        <xdr:cNvSpPr txBox="1"/>
      </xdr:nvSpPr>
      <xdr:spPr>
        <a:xfrm>
          <a:off x="12611744" y="1832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150513</xdr:rowOff>
    </xdr:from>
    <xdr:ext cx="405111" cy="259045"/>
    <xdr:sp macro="" textlink="">
      <xdr:nvSpPr>
        <xdr:cNvPr id="791" name="n_1mainValue【庁舎】&#10;有形固定資産減価償却率"/>
        <xdr:cNvSpPr txBox="1"/>
      </xdr:nvSpPr>
      <xdr:spPr>
        <a:xfrm>
          <a:off x="15266044" y="1832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110507</xdr:rowOff>
    </xdr:from>
    <xdr:ext cx="405111" cy="259045"/>
    <xdr:sp macro="" textlink="">
      <xdr:nvSpPr>
        <xdr:cNvPr id="792" name="n_2mainValue【庁舎】&#10;有形固定資産減価償却率"/>
        <xdr:cNvSpPr txBox="1"/>
      </xdr:nvSpPr>
      <xdr:spPr>
        <a:xfrm>
          <a:off x="14389744" y="182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66691</xdr:rowOff>
    </xdr:from>
    <xdr:ext cx="405111" cy="259045"/>
    <xdr:sp macro="" textlink="">
      <xdr:nvSpPr>
        <xdr:cNvPr id="793" name="n_3mainValue【庁舎】&#10;有形固定資産減価償却率"/>
        <xdr:cNvSpPr txBox="1"/>
      </xdr:nvSpPr>
      <xdr:spPr>
        <a:xfrm>
          <a:off x="13500744" y="1824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78757</xdr:rowOff>
    </xdr:from>
    <xdr:ext cx="405111" cy="259045"/>
    <xdr:sp macro="" textlink="">
      <xdr:nvSpPr>
        <xdr:cNvPr id="794" name="n_4mainValue【庁舎】&#10;有形固定資産減価償却率"/>
        <xdr:cNvSpPr txBox="1"/>
      </xdr:nvSpPr>
      <xdr:spPr>
        <a:xfrm>
          <a:off x="12611744" y="1790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5" name="テキスト ボックス 804"/>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806" name="直線コネクタ 80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7" name="テキスト ボックス 80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8" name="直線コネクタ 80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9" name="テキスト ボックス 80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0" name="直線コネクタ 80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1" name="テキスト ボックス 81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2" name="直線コネクタ 81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3" name="テキスト ボックス 81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105918</xdr:rowOff>
    </xdr:from>
    <xdr:to>
      <xdr:col>116</xdr:col>
      <xdr:colOff>62864</xdr:colOff>
      <xdr:row>108</xdr:row>
      <xdr:rowOff>3048</xdr:rowOff>
    </xdr:to>
    <xdr:cxnSp macro="">
      <xdr:nvCxnSpPr>
        <xdr:cNvPr id="817" name="直線コネクタ 816"/>
        <xdr:cNvCxnSpPr/>
      </xdr:nvCxnSpPr>
      <xdr:spPr>
        <a:xfrm flipV="1">
          <a:off x="22160864" y="17422368"/>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6875</xdr:rowOff>
    </xdr:from>
    <xdr:ext cx="469744" cy="259045"/>
    <xdr:sp macro="" textlink="">
      <xdr:nvSpPr>
        <xdr:cNvPr id="818" name="【庁舎】&#10;一人当たり面積最小値テキスト"/>
        <xdr:cNvSpPr txBox="1"/>
      </xdr:nvSpPr>
      <xdr:spPr>
        <a:xfrm>
          <a:off x="22199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xdr:rowOff>
    </xdr:from>
    <xdr:to>
      <xdr:col>116</xdr:col>
      <xdr:colOff>152400</xdr:colOff>
      <xdr:row>108</xdr:row>
      <xdr:rowOff>3048</xdr:rowOff>
    </xdr:to>
    <xdr:cxnSp macro="">
      <xdr:nvCxnSpPr>
        <xdr:cNvPr id="819" name="直線コネクタ 818"/>
        <xdr:cNvCxnSpPr/>
      </xdr:nvCxnSpPr>
      <xdr:spPr>
        <a:xfrm>
          <a:off x="22072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52595</xdr:rowOff>
    </xdr:from>
    <xdr:ext cx="469744" cy="259045"/>
    <xdr:sp macro="" textlink="">
      <xdr:nvSpPr>
        <xdr:cNvPr id="820" name="【庁舎】&#10;一人当たり面積最大値テキスト"/>
        <xdr:cNvSpPr txBox="1"/>
      </xdr:nvSpPr>
      <xdr:spPr>
        <a:xfrm>
          <a:off x="22199600" y="1719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105918</xdr:rowOff>
    </xdr:from>
    <xdr:to>
      <xdr:col>116</xdr:col>
      <xdr:colOff>152400</xdr:colOff>
      <xdr:row>101</xdr:row>
      <xdr:rowOff>105918</xdr:rowOff>
    </xdr:to>
    <xdr:cxnSp macro="">
      <xdr:nvCxnSpPr>
        <xdr:cNvPr id="821" name="直線コネクタ 820"/>
        <xdr:cNvCxnSpPr/>
      </xdr:nvCxnSpPr>
      <xdr:spPr>
        <a:xfrm>
          <a:off x="22072600" y="1742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67835</xdr:rowOff>
    </xdr:from>
    <xdr:ext cx="469744" cy="259045"/>
    <xdr:sp macro="" textlink="">
      <xdr:nvSpPr>
        <xdr:cNvPr id="822" name="【庁舎】&#10;一人当たり面積平均値テキスト"/>
        <xdr:cNvSpPr txBox="1"/>
      </xdr:nvSpPr>
      <xdr:spPr>
        <a:xfrm>
          <a:off x="22199600" y="178986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89408</xdr:rowOff>
    </xdr:from>
    <xdr:to>
      <xdr:col>116</xdr:col>
      <xdr:colOff>114300</xdr:colOff>
      <xdr:row>105</xdr:row>
      <xdr:rowOff>19558</xdr:rowOff>
    </xdr:to>
    <xdr:sp macro="" textlink="">
      <xdr:nvSpPr>
        <xdr:cNvPr id="823" name="フローチャート: 判断 822"/>
        <xdr:cNvSpPr/>
      </xdr:nvSpPr>
      <xdr:spPr>
        <a:xfrm>
          <a:off x="22110700" y="1792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61976</xdr:rowOff>
    </xdr:from>
    <xdr:to>
      <xdr:col>112</xdr:col>
      <xdr:colOff>38100</xdr:colOff>
      <xdr:row>104</xdr:row>
      <xdr:rowOff>163576</xdr:rowOff>
    </xdr:to>
    <xdr:sp macro="" textlink="">
      <xdr:nvSpPr>
        <xdr:cNvPr id="824" name="フローチャート: 判断 823"/>
        <xdr:cNvSpPr/>
      </xdr:nvSpPr>
      <xdr:spPr>
        <a:xfrm>
          <a:off x="21272500" y="1789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61976</xdr:rowOff>
    </xdr:from>
    <xdr:to>
      <xdr:col>107</xdr:col>
      <xdr:colOff>101600</xdr:colOff>
      <xdr:row>104</xdr:row>
      <xdr:rowOff>163576</xdr:rowOff>
    </xdr:to>
    <xdr:sp macro="" textlink="">
      <xdr:nvSpPr>
        <xdr:cNvPr id="825" name="フローチャート: 判断 824"/>
        <xdr:cNvSpPr/>
      </xdr:nvSpPr>
      <xdr:spPr>
        <a:xfrm>
          <a:off x="20383500" y="1789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826" name="フローチャート: 判断 825"/>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32258</xdr:rowOff>
    </xdr:from>
    <xdr:to>
      <xdr:col>98</xdr:col>
      <xdr:colOff>38100</xdr:colOff>
      <xdr:row>105</xdr:row>
      <xdr:rowOff>133858</xdr:rowOff>
    </xdr:to>
    <xdr:sp macro="" textlink="">
      <xdr:nvSpPr>
        <xdr:cNvPr id="827" name="フローチャート: 判断 826"/>
        <xdr:cNvSpPr/>
      </xdr:nvSpPr>
      <xdr:spPr>
        <a:xfrm>
          <a:off x="18605500" y="1803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89408</xdr:rowOff>
    </xdr:from>
    <xdr:to>
      <xdr:col>116</xdr:col>
      <xdr:colOff>114300</xdr:colOff>
      <xdr:row>103</xdr:row>
      <xdr:rowOff>19558</xdr:rowOff>
    </xdr:to>
    <xdr:sp macro="" textlink="">
      <xdr:nvSpPr>
        <xdr:cNvPr id="833" name="楕円 832"/>
        <xdr:cNvSpPr/>
      </xdr:nvSpPr>
      <xdr:spPr>
        <a:xfrm>
          <a:off x="22110700" y="1757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112285</xdr:rowOff>
    </xdr:from>
    <xdr:ext cx="469744" cy="259045"/>
    <xdr:sp macro="" textlink="">
      <xdr:nvSpPr>
        <xdr:cNvPr id="834" name="【庁舎】&#10;一人当たり面積該当値テキスト"/>
        <xdr:cNvSpPr txBox="1"/>
      </xdr:nvSpPr>
      <xdr:spPr>
        <a:xfrm>
          <a:off x="22199600" y="1742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112268</xdr:rowOff>
    </xdr:from>
    <xdr:to>
      <xdr:col>112</xdr:col>
      <xdr:colOff>38100</xdr:colOff>
      <xdr:row>103</xdr:row>
      <xdr:rowOff>42418</xdr:rowOff>
    </xdr:to>
    <xdr:sp macro="" textlink="">
      <xdr:nvSpPr>
        <xdr:cNvPr id="835" name="楕円 834"/>
        <xdr:cNvSpPr/>
      </xdr:nvSpPr>
      <xdr:spPr>
        <a:xfrm>
          <a:off x="21272500" y="1760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140208</xdr:rowOff>
    </xdr:from>
    <xdr:to>
      <xdr:col>116</xdr:col>
      <xdr:colOff>63500</xdr:colOff>
      <xdr:row>102</xdr:row>
      <xdr:rowOff>163068</xdr:rowOff>
    </xdr:to>
    <xdr:cxnSp macro="">
      <xdr:nvCxnSpPr>
        <xdr:cNvPr id="836" name="直線コネクタ 835"/>
        <xdr:cNvCxnSpPr/>
      </xdr:nvCxnSpPr>
      <xdr:spPr>
        <a:xfrm flipV="1">
          <a:off x="21323300" y="1762810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135128</xdr:rowOff>
    </xdr:from>
    <xdr:to>
      <xdr:col>107</xdr:col>
      <xdr:colOff>101600</xdr:colOff>
      <xdr:row>103</xdr:row>
      <xdr:rowOff>65278</xdr:rowOff>
    </xdr:to>
    <xdr:sp macro="" textlink="">
      <xdr:nvSpPr>
        <xdr:cNvPr id="837" name="楕円 836"/>
        <xdr:cNvSpPr/>
      </xdr:nvSpPr>
      <xdr:spPr>
        <a:xfrm>
          <a:off x="20383500" y="1762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163068</xdr:rowOff>
    </xdr:from>
    <xdr:to>
      <xdr:col>111</xdr:col>
      <xdr:colOff>177800</xdr:colOff>
      <xdr:row>103</xdr:row>
      <xdr:rowOff>14478</xdr:rowOff>
    </xdr:to>
    <xdr:cxnSp macro="">
      <xdr:nvCxnSpPr>
        <xdr:cNvPr id="838" name="直線コネクタ 837"/>
        <xdr:cNvCxnSpPr/>
      </xdr:nvCxnSpPr>
      <xdr:spPr>
        <a:xfrm flipV="1">
          <a:off x="20434300" y="176509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148844</xdr:rowOff>
    </xdr:from>
    <xdr:to>
      <xdr:col>102</xdr:col>
      <xdr:colOff>165100</xdr:colOff>
      <xdr:row>103</xdr:row>
      <xdr:rowOff>78994</xdr:rowOff>
    </xdr:to>
    <xdr:sp macro="" textlink="">
      <xdr:nvSpPr>
        <xdr:cNvPr id="839" name="楕円 838"/>
        <xdr:cNvSpPr/>
      </xdr:nvSpPr>
      <xdr:spPr>
        <a:xfrm>
          <a:off x="19494500" y="1763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14478</xdr:rowOff>
    </xdr:from>
    <xdr:to>
      <xdr:col>107</xdr:col>
      <xdr:colOff>50800</xdr:colOff>
      <xdr:row>103</xdr:row>
      <xdr:rowOff>28194</xdr:rowOff>
    </xdr:to>
    <xdr:cxnSp macro="">
      <xdr:nvCxnSpPr>
        <xdr:cNvPr id="840" name="直線コネクタ 839"/>
        <xdr:cNvCxnSpPr/>
      </xdr:nvCxnSpPr>
      <xdr:spPr>
        <a:xfrm flipV="1">
          <a:off x="19545300" y="176738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167132</xdr:rowOff>
    </xdr:from>
    <xdr:to>
      <xdr:col>98</xdr:col>
      <xdr:colOff>38100</xdr:colOff>
      <xdr:row>103</xdr:row>
      <xdr:rowOff>97282</xdr:rowOff>
    </xdr:to>
    <xdr:sp macro="" textlink="">
      <xdr:nvSpPr>
        <xdr:cNvPr id="841" name="楕円 840"/>
        <xdr:cNvSpPr/>
      </xdr:nvSpPr>
      <xdr:spPr>
        <a:xfrm>
          <a:off x="18605500" y="1765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28194</xdr:rowOff>
    </xdr:from>
    <xdr:to>
      <xdr:col>102</xdr:col>
      <xdr:colOff>114300</xdr:colOff>
      <xdr:row>103</xdr:row>
      <xdr:rowOff>46482</xdr:rowOff>
    </xdr:to>
    <xdr:cxnSp macro="">
      <xdr:nvCxnSpPr>
        <xdr:cNvPr id="842" name="直線コネクタ 841"/>
        <xdr:cNvCxnSpPr/>
      </xdr:nvCxnSpPr>
      <xdr:spPr>
        <a:xfrm flipV="1">
          <a:off x="18656300" y="176875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154703</xdr:rowOff>
    </xdr:from>
    <xdr:ext cx="469744" cy="259045"/>
    <xdr:sp macro="" textlink="">
      <xdr:nvSpPr>
        <xdr:cNvPr id="843" name="n_1aveValue【庁舎】&#10;一人当たり面積"/>
        <xdr:cNvSpPr txBox="1"/>
      </xdr:nvSpPr>
      <xdr:spPr>
        <a:xfrm>
          <a:off x="21075727" y="1798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154703</xdr:rowOff>
    </xdr:from>
    <xdr:ext cx="469744" cy="259045"/>
    <xdr:sp macro="" textlink="">
      <xdr:nvSpPr>
        <xdr:cNvPr id="844" name="n_2aveValue【庁舎】&#10;一人当たり面積"/>
        <xdr:cNvSpPr txBox="1"/>
      </xdr:nvSpPr>
      <xdr:spPr>
        <a:xfrm>
          <a:off x="20199427" y="1798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3827</xdr:rowOff>
    </xdr:from>
    <xdr:ext cx="469744" cy="259045"/>
    <xdr:sp macro="" textlink="">
      <xdr:nvSpPr>
        <xdr:cNvPr id="845" name="n_3aveValue【庁舎】&#10;一人当たり面積"/>
        <xdr:cNvSpPr txBox="1"/>
      </xdr:nvSpPr>
      <xdr:spPr>
        <a:xfrm>
          <a:off x="19310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124985</xdr:rowOff>
    </xdr:from>
    <xdr:ext cx="469744" cy="259045"/>
    <xdr:sp macro="" textlink="">
      <xdr:nvSpPr>
        <xdr:cNvPr id="846" name="n_4aveValue【庁舎】&#10;一人当たり面積"/>
        <xdr:cNvSpPr txBox="1"/>
      </xdr:nvSpPr>
      <xdr:spPr>
        <a:xfrm>
          <a:off x="18421427" y="1812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58945</xdr:rowOff>
    </xdr:from>
    <xdr:ext cx="469744" cy="259045"/>
    <xdr:sp macro="" textlink="">
      <xdr:nvSpPr>
        <xdr:cNvPr id="847" name="n_1mainValue【庁舎】&#10;一人当たり面積"/>
        <xdr:cNvSpPr txBox="1"/>
      </xdr:nvSpPr>
      <xdr:spPr>
        <a:xfrm>
          <a:off x="21075727" y="1737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81805</xdr:rowOff>
    </xdr:from>
    <xdr:ext cx="469744" cy="259045"/>
    <xdr:sp macro="" textlink="">
      <xdr:nvSpPr>
        <xdr:cNvPr id="848" name="n_2mainValue【庁舎】&#10;一人当たり面積"/>
        <xdr:cNvSpPr txBox="1"/>
      </xdr:nvSpPr>
      <xdr:spPr>
        <a:xfrm>
          <a:off x="20199427" y="1739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95521</xdr:rowOff>
    </xdr:from>
    <xdr:ext cx="469744" cy="259045"/>
    <xdr:sp macro="" textlink="">
      <xdr:nvSpPr>
        <xdr:cNvPr id="849" name="n_3mainValue【庁舎】&#10;一人当たり面積"/>
        <xdr:cNvSpPr txBox="1"/>
      </xdr:nvSpPr>
      <xdr:spPr>
        <a:xfrm>
          <a:off x="19310427" y="1741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113809</xdr:rowOff>
    </xdr:from>
    <xdr:ext cx="469744" cy="259045"/>
    <xdr:sp macro="" textlink="">
      <xdr:nvSpPr>
        <xdr:cNvPr id="850" name="n_4mainValue【庁舎】&#10;一人当たり面積"/>
        <xdr:cNvSpPr txBox="1"/>
      </xdr:nvSpPr>
      <xdr:spPr>
        <a:xfrm>
          <a:off x="18421427" y="1743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有形固定資産減価償却率の類似団体との比較では、図書館、市民会館、保健センター、消防施設、庁舎が類似団体平均に比べ高くなっている。その他の施設はほぼ同水準となっているが、いずれも</a:t>
          </a:r>
          <a:r>
            <a:rPr kumimoji="1" lang="en-US" altLang="ja-JP" sz="1300" baseline="0">
              <a:latin typeface="ＭＳ Ｐゴシック" panose="020B0600070205080204" pitchFamily="50" charset="-128"/>
              <a:ea typeface="ＭＳ Ｐゴシック" panose="020B0600070205080204" pitchFamily="50" charset="-128"/>
            </a:rPr>
            <a:t>50</a:t>
          </a:r>
          <a:r>
            <a:rPr kumimoji="1" lang="ja-JP" altLang="en-US" sz="1300" baseline="0">
              <a:latin typeface="ＭＳ Ｐゴシック" panose="020B0600070205080204" pitchFamily="50" charset="-128"/>
              <a:ea typeface="ＭＳ Ｐゴシック" panose="020B0600070205080204" pitchFamily="50" charset="-128"/>
            </a:rPr>
            <a:t>％を超えており老朽化が進行している。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一人当たり面積は、合併以前の旧市町村単位で整備した多くの施設を維持していることから、消防施設を除き類似団体平均を上回り、類似団体順位は上位に位置している。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いずれの施設においても経年により有形固定資産減価償比率が上昇しており、随時改訂を行っている「個別施設計画」に基づき各施設ごとの長寿命化に取り組んでいく必要があるが、適正数となるよう統廃合も併せて検討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岩手県奥州市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109,747
108,954
993.30
62,706,746
62,209,521
164,349
34,874,894
51,646,542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15.5
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95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ja-JP" altLang="en-US" sz="95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950">
              <a:solidFill>
                <a:sysClr val="windowText" lastClr="000000"/>
              </a:solidFill>
              <a:effectLst/>
              <a:latin typeface="ＭＳ ゴシック" panose="020B0609070205080204" pitchFamily="49" charset="-128"/>
              <a:ea typeface="ＭＳ ゴシック" panose="020B0609070205080204" pitchFamily="49" charset="-128"/>
              <a:cs typeface="+mn-cs"/>
            </a:rPr>
            <a:t>年度の財政力指数は前年度</a:t>
          </a:r>
          <a:r>
            <a:rPr kumimoji="1" lang="ja-JP" altLang="en-US" sz="950">
              <a:solidFill>
                <a:sysClr val="windowText" lastClr="000000"/>
              </a:solidFill>
              <a:effectLst/>
              <a:latin typeface="ＭＳ ゴシック" panose="020B0609070205080204" pitchFamily="49" charset="-128"/>
              <a:ea typeface="ＭＳ ゴシック" panose="020B0609070205080204" pitchFamily="49" charset="-128"/>
              <a:cs typeface="+mn-cs"/>
            </a:rPr>
            <a:t>から</a:t>
          </a:r>
          <a:r>
            <a:rPr kumimoji="1" lang="en-US" altLang="ja-JP" sz="950">
              <a:solidFill>
                <a:sysClr val="windowText" lastClr="000000"/>
              </a:solidFill>
              <a:effectLst/>
              <a:latin typeface="ＭＳ ゴシック" panose="020B0609070205080204" pitchFamily="49" charset="-128"/>
              <a:ea typeface="ＭＳ ゴシック" panose="020B0609070205080204" pitchFamily="49" charset="-128"/>
              <a:cs typeface="+mn-cs"/>
            </a:rPr>
            <a:t>0.01</a:t>
          </a:r>
          <a:r>
            <a:rPr kumimoji="1" lang="ja-JP" altLang="en-US" sz="950">
              <a:solidFill>
                <a:sysClr val="windowText" lastClr="000000"/>
              </a:solidFill>
              <a:effectLst/>
              <a:latin typeface="ＭＳ ゴシック" panose="020B0609070205080204" pitchFamily="49" charset="-128"/>
              <a:ea typeface="ＭＳ ゴシック" panose="020B0609070205080204" pitchFamily="49" charset="-128"/>
              <a:cs typeface="+mn-cs"/>
            </a:rPr>
            <a:t>ポイント上昇したが、ほぼ例年と同程度である。</a:t>
          </a:r>
          <a:r>
            <a:rPr kumimoji="1" lang="ja-JP" altLang="ja-JP" sz="950">
              <a:solidFill>
                <a:sysClr val="windowText" lastClr="000000"/>
              </a:solidFill>
              <a:effectLst/>
              <a:latin typeface="ＭＳ ゴシック" panose="020B0609070205080204" pitchFamily="49" charset="-128"/>
              <a:ea typeface="ＭＳ ゴシック" panose="020B0609070205080204" pitchFamily="49" charset="-128"/>
              <a:cs typeface="+mn-cs"/>
            </a:rPr>
            <a:t>県内平均を上回っているものの、類似団体平均を下回り、類似団体内順位は依然低位に留まっている。</a:t>
          </a:r>
          <a:endParaRPr lang="ja-JP" altLang="ja-JP" sz="95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95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950">
              <a:solidFill>
                <a:sysClr val="windowText" lastClr="000000"/>
              </a:solidFill>
              <a:effectLst/>
              <a:latin typeface="ＭＳ ゴシック" panose="020B0609070205080204" pitchFamily="49" charset="-128"/>
              <a:ea typeface="ＭＳ ゴシック" panose="020B0609070205080204" pitchFamily="49" charset="-128"/>
              <a:cs typeface="+mn-cs"/>
            </a:rPr>
            <a:t>分子となる基準財政収入額は、</a:t>
          </a:r>
          <a:r>
            <a:rPr kumimoji="1" lang="ja-JP" altLang="en-US" sz="950">
              <a:solidFill>
                <a:sysClr val="windowText" lastClr="000000"/>
              </a:solidFill>
              <a:effectLst/>
              <a:latin typeface="ＭＳ ゴシック" panose="020B0609070205080204" pitchFamily="49" charset="-128"/>
              <a:ea typeface="ＭＳ ゴシック" panose="020B0609070205080204" pitchFamily="49" charset="-128"/>
              <a:cs typeface="+mn-cs"/>
            </a:rPr>
            <a:t>定額減税の影響はあるものの、個人所得の増や固定資産税の増により市税で</a:t>
          </a:r>
          <a:r>
            <a:rPr kumimoji="1" lang="en-US" altLang="ja-JP" sz="950">
              <a:solidFill>
                <a:sysClr val="windowText" lastClr="000000"/>
              </a:solidFill>
              <a:effectLst/>
              <a:latin typeface="ＭＳ ゴシック" panose="020B0609070205080204" pitchFamily="49" charset="-128"/>
              <a:ea typeface="ＭＳ ゴシック" panose="020B0609070205080204" pitchFamily="49" charset="-128"/>
              <a:cs typeface="+mn-cs"/>
            </a:rPr>
            <a:t>469</a:t>
          </a:r>
          <a:r>
            <a:rPr kumimoji="1" lang="ja-JP" altLang="en-US" sz="950">
              <a:solidFill>
                <a:sysClr val="windowText" lastClr="000000"/>
              </a:solidFill>
              <a:effectLst/>
              <a:latin typeface="ＭＳ ゴシック" panose="020B0609070205080204" pitchFamily="49" charset="-128"/>
              <a:ea typeface="ＭＳ ゴシック" panose="020B0609070205080204" pitchFamily="49" charset="-128"/>
              <a:cs typeface="+mn-cs"/>
            </a:rPr>
            <a:t>百万円増、</a:t>
          </a:r>
          <a:r>
            <a:rPr kumimoji="1" lang="ja-JP" altLang="ja-JP" sz="950">
              <a:solidFill>
                <a:sysClr val="windowText" lastClr="000000"/>
              </a:solidFill>
              <a:effectLst/>
              <a:latin typeface="ＭＳ ゴシック" panose="020B0609070205080204" pitchFamily="49" charset="-128"/>
              <a:ea typeface="ＭＳ ゴシック" panose="020B0609070205080204" pitchFamily="49" charset="-128"/>
              <a:cs typeface="+mn-cs"/>
            </a:rPr>
            <a:t>地方消費税交付金</a:t>
          </a:r>
          <a:r>
            <a:rPr kumimoji="1" lang="ja-JP" altLang="en-US" sz="950">
              <a:solidFill>
                <a:sysClr val="windowText" lastClr="000000"/>
              </a:solidFill>
              <a:effectLst/>
              <a:latin typeface="ＭＳ ゴシック" panose="020B0609070205080204" pitchFamily="49" charset="-128"/>
              <a:ea typeface="ＭＳ ゴシック" panose="020B0609070205080204" pitchFamily="49" charset="-128"/>
              <a:cs typeface="+mn-cs"/>
            </a:rPr>
            <a:t>で</a:t>
          </a:r>
          <a:r>
            <a:rPr kumimoji="1" lang="en-US" altLang="ja-JP" sz="950">
              <a:solidFill>
                <a:sysClr val="windowText" lastClr="000000"/>
              </a:solidFill>
              <a:effectLst/>
              <a:latin typeface="ＭＳ ゴシック" panose="020B0609070205080204" pitchFamily="49" charset="-128"/>
              <a:ea typeface="ＭＳ ゴシック" panose="020B0609070205080204" pitchFamily="49" charset="-128"/>
              <a:cs typeface="+mn-cs"/>
            </a:rPr>
            <a:t>255</a:t>
          </a:r>
          <a:r>
            <a:rPr kumimoji="1" lang="ja-JP" altLang="en-US" sz="950">
              <a:solidFill>
                <a:sysClr val="windowText" lastClr="000000"/>
              </a:solidFill>
              <a:effectLst/>
              <a:latin typeface="ＭＳ ゴシック" panose="020B0609070205080204" pitchFamily="49" charset="-128"/>
              <a:ea typeface="ＭＳ ゴシック" panose="020B0609070205080204" pitchFamily="49" charset="-128"/>
              <a:cs typeface="+mn-cs"/>
            </a:rPr>
            <a:t>百万円増となるなど、</a:t>
          </a:r>
          <a:r>
            <a:rPr kumimoji="1" lang="ja-JP" altLang="ja-JP" sz="950">
              <a:solidFill>
                <a:sysClr val="windowText" lastClr="000000"/>
              </a:solidFill>
              <a:effectLst/>
              <a:latin typeface="ＭＳ ゴシック" panose="020B0609070205080204" pitchFamily="49" charset="-128"/>
              <a:ea typeface="ＭＳ ゴシック" panose="020B0609070205080204" pitchFamily="49" charset="-128"/>
              <a:cs typeface="+mn-cs"/>
            </a:rPr>
            <a:t>全体で</a:t>
          </a:r>
          <a:r>
            <a:rPr kumimoji="1" lang="en-US" altLang="ja-JP" sz="950">
              <a:solidFill>
                <a:sysClr val="windowText" lastClr="000000"/>
              </a:solidFill>
              <a:effectLst/>
              <a:latin typeface="ＭＳ ゴシック" panose="020B0609070205080204" pitchFamily="49" charset="-128"/>
              <a:ea typeface="ＭＳ ゴシック" panose="020B0609070205080204" pitchFamily="49" charset="-128"/>
              <a:cs typeface="+mn-cs"/>
            </a:rPr>
            <a:t>687</a:t>
          </a:r>
          <a:r>
            <a:rPr kumimoji="1" lang="ja-JP" altLang="ja-JP" sz="95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百万円の増となった。分母となる基準財政需要額は、測定単位や単位費用の</a:t>
          </a:r>
          <a:r>
            <a:rPr kumimoji="1" lang="ja-JP" altLang="en-US" sz="95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950">
              <a:solidFill>
                <a:sysClr val="windowText" lastClr="000000"/>
              </a:solidFill>
              <a:effectLst/>
              <a:latin typeface="ＭＳ ゴシック" panose="020B0609070205080204" pitchFamily="49" charset="-128"/>
              <a:ea typeface="ＭＳ ゴシック" panose="020B0609070205080204" pitchFamily="49" charset="-128"/>
              <a:cs typeface="+mn-cs"/>
            </a:rPr>
            <a:t>により個別算定経費が</a:t>
          </a:r>
          <a:r>
            <a:rPr kumimoji="1" lang="en-US" altLang="ja-JP" sz="950">
              <a:solidFill>
                <a:sysClr val="windowText" lastClr="000000"/>
              </a:solidFill>
              <a:effectLst/>
              <a:latin typeface="ＭＳ ゴシック" panose="020B0609070205080204" pitchFamily="49" charset="-128"/>
              <a:ea typeface="ＭＳ ゴシック" panose="020B0609070205080204" pitchFamily="49" charset="-128"/>
              <a:cs typeface="+mn-cs"/>
            </a:rPr>
            <a:t>203</a:t>
          </a:r>
          <a:r>
            <a:rPr kumimoji="1" lang="ja-JP" altLang="ja-JP" sz="950">
              <a:solidFill>
                <a:sysClr val="windowText" lastClr="000000"/>
              </a:solidFill>
              <a:effectLst/>
              <a:latin typeface="ＭＳ ゴシック" panose="020B0609070205080204" pitchFamily="49" charset="-128"/>
              <a:ea typeface="ＭＳ ゴシック" panose="020B0609070205080204" pitchFamily="49" charset="-128"/>
              <a:cs typeface="+mn-cs"/>
            </a:rPr>
            <a:t>百万円の</a:t>
          </a:r>
          <a:r>
            <a:rPr kumimoji="1" lang="ja-JP" altLang="en-US" sz="95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950">
              <a:solidFill>
                <a:sysClr val="windowText" lastClr="000000"/>
              </a:solidFill>
              <a:effectLst/>
              <a:latin typeface="ＭＳ ゴシック" panose="020B0609070205080204" pitchFamily="49" charset="-128"/>
              <a:ea typeface="ＭＳ ゴシック" panose="020B0609070205080204" pitchFamily="49" charset="-128"/>
              <a:cs typeface="+mn-cs"/>
            </a:rPr>
            <a:t>合併特例債償還費の増などにより公債費が</a:t>
          </a:r>
          <a:r>
            <a:rPr kumimoji="1" lang="en-US" altLang="ja-JP" sz="950">
              <a:solidFill>
                <a:sysClr val="windowText" lastClr="000000"/>
              </a:solidFill>
              <a:effectLst/>
              <a:latin typeface="ＭＳ ゴシック" panose="020B0609070205080204" pitchFamily="49" charset="-128"/>
              <a:ea typeface="ＭＳ ゴシック" panose="020B0609070205080204" pitchFamily="49" charset="-128"/>
              <a:cs typeface="+mn-cs"/>
            </a:rPr>
            <a:t>105</a:t>
          </a:r>
          <a:r>
            <a:rPr kumimoji="1" lang="ja-JP" altLang="ja-JP" sz="95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a:t>
          </a:r>
          <a:r>
            <a:rPr kumimoji="1" lang="ja-JP" altLang="en-US" sz="950">
              <a:solidFill>
                <a:sysClr val="windowText" lastClr="000000"/>
              </a:solidFill>
              <a:effectLst/>
              <a:latin typeface="ＭＳ ゴシック" panose="020B0609070205080204" pitchFamily="49" charset="-128"/>
              <a:ea typeface="ＭＳ ゴシック" panose="020B0609070205080204" pitchFamily="49" charset="-128"/>
              <a:cs typeface="+mn-cs"/>
            </a:rPr>
            <a:t>となるなど</a:t>
          </a:r>
          <a:r>
            <a:rPr kumimoji="1" lang="ja-JP" altLang="ja-JP" sz="950">
              <a:solidFill>
                <a:srgbClr val="FF0000"/>
              </a:solidFill>
              <a:effectLst/>
              <a:latin typeface="ＭＳ ゴシック" panose="020B0609070205080204" pitchFamily="49" charset="-128"/>
              <a:ea typeface="ＭＳ ゴシック" panose="020B0609070205080204" pitchFamily="49" charset="-128"/>
              <a:cs typeface="+mn-cs"/>
            </a:rPr>
            <a:t>、</a:t>
          </a:r>
          <a:r>
            <a:rPr kumimoji="1" lang="ja-JP" altLang="ja-JP" sz="950">
              <a:solidFill>
                <a:sysClr val="windowText" lastClr="000000"/>
              </a:solidFill>
              <a:effectLst/>
              <a:latin typeface="ＭＳ ゴシック" panose="020B0609070205080204" pitchFamily="49" charset="-128"/>
              <a:ea typeface="ＭＳ ゴシック" panose="020B0609070205080204" pitchFamily="49" charset="-128"/>
              <a:cs typeface="+mn-cs"/>
            </a:rPr>
            <a:t>全体で</a:t>
          </a:r>
          <a:r>
            <a:rPr kumimoji="1" lang="en-US" altLang="ja-JP" sz="950">
              <a:solidFill>
                <a:sysClr val="windowText" lastClr="000000"/>
              </a:solidFill>
              <a:effectLst/>
              <a:latin typeface="ＭＳ ゴシック" panose="020B0609070205080204" pitchFamily="49" charset="-128"/>
              <a:ea typeface="ＭＳ ゴシック" panose="020B0609070205080204" pitchFamily="49" charset="-128"/>
              <a:cs typeface="+mn-cs"/>
            </a:rPr>
            <a:t>268</a:t>
          </a:r>
          <a:r>
            <a:rPr kumimoji="1" lang="ja-JP" altLang="ja-JP" sz="95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百万円の増となった。分子</a:t>
          </a:r>
          <a:r>
            <a:rPr kumimoji="1" lang="ja-JP" altLang="en-US" sz="950">
              <a:solidFill>
                <a:sysClr val="windowText" lastClr="000000"/>
              </a:solidFill>
              <a:effectLst/>
              <a:latin typeface="ＭＳ ゴシック" panose="020B0609070205080204" pitchFamily="49" charset="-128"/>
              <a:ea typeface="ＭＳ ゴシック" panose="020B0609070205080204" pitchFamily="49" charset="-128"/>
              <a:cs typeface="+mn-cs"/>
            </a:rPr>
            <a:t>の増が</a:t>
          </a:r>
          <a:r>
            <a:rPr kumimoji="1" lang="ja-JP" altLang="ja-JP" sz="950">
              <a:solidFill>
                <a:sysClr val="windowText" lastClr="000000"/>
              </a:solidFill>
              <a:effectLst/>
              <a:latin typeface="ＭＳ ゴシック" panose="020B0609070205080204" pitchFamily="49" charset="-128"/>
              <a:ea typeface="ＭＳ ゴシック" panose="020B0609070205080204" pitchFamily="49" charset="-128"/>
              <a:cs typeface="+mn-cs"/>
            </a:rPr>
            <a:t>分母</a:t>
          </a:r>
          <a:r>
            <a:rPr kumimoji="1" lang="ja-JP" altLang="en-US" sz="950">
              <a:solidFill>
                <a:sysClr val="windowText" lastClr="000000"/>
              </a:solidFill>
              <a:effectLst/>
              <a:latin typeface="ＭＳ ゴシック" panose="020B0609070205080204" pitchFamily="49" charset="-128"/>
              <a:ea typeface="ＭＳ ゴシック" panose="020B0609070205080204" pitchFamily="49" charset="-128"/>
              <a:cs typeface="+mn-cs"/>
            </a:rPr>
            <a:t>の増を上回ったため</a:t>
          </a:r>
          <a:r>
            <a:rPr kumimoji="1" lang="ja-JP" altLang="ja-JP" sz="950">
              <a:solidFill>
                <a:sysClr val="windowText" lastClr="000000"/>
              </a:solidFill>
              <a:effectLst/>
              <a:latin typeface="ＭＳ ゴシック" panose="020B0609070205080204" pitchFamily="49" charset="-128"/>
              <a:ea typeface="ＭＳ ゴシック" panose="020B0609070205080204" pitchFamily="49" charset="-128"/>
              <a:cs typeface="+mn-cs"/>
            </a:rPr>
            <a:t>財政力指数</a:t>
          </a:r>
          <a:r>
            <a:rPr kumimoji="1" lang="ja-JP" altLang="en-US" sz="95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en-US" altLang="ja-JP" sz="950">
              <a:solidFill>
                <a:sysClr val="windowText" lastClr="000000"/>
              </a:solidFill>
              <a:effectLst/>
              <a:latin typeface="ＭＳ ゴシック" panose="020B0609070205080204" pitchFamily="49" charset="-128"/>
              <a:ea typeface="ＭＳ ゴシック" panose="020B0609070205080204" pitchFamily="49" charset="-128"/>
              <a:cs typeface="+mn-cs"/>
            </a:rPr>
            <a:t>0.01</a:t>
          </a:r>
          <a:r>
            <a:rPr kumimoji="1" lang="ja-JP" altLang="en-US" sz="95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ポイントの増となった。</a:t>
          </a:r>
          <a:endParaRPr kumimoji="1" lang="en-US" altLang="ja-JP" sz="95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950">
              <a:solidFill>
                <a:sysClr val="windowText" lastClr="000000"/>
              </a:solidFill>
              <a:effectLst/>
              <a:latin typeface="ＭＳ ゴシック" panose="020B0609070205080204" pitchFamily="49" charset="-128"/>
              <a:ea typeface="ＭＳ ゴシック" panose="020B0609070205080204" pitchFamily="49" charset="-128"/>
              <a:cs typeface="+mn-cs"/>
            </a:rPr>
            <a:t>　交付税合併特例措置の終了により財源の確保がより困難となっていることから、事務事業・公の施設の見直しなど行財政改革を推進し、</a:t>
          </a:r>
          <a:r>
            <a:rPr kumimoji="1" lang="ja-JP" altLang="en-US" sz="950">
              <a:solidFill>
                <a:sysClr val="windowText" lastClr="000000"/>
              </a:solidFill>
              <a:effectLst/>
              <a:latin typeface="ＭＳ ゴシック" panose="020B0609070205080204" pitchFamily="49" charset="-128"/>
              <a:ea typeface="ＭＳ ゴシック" panose="020B0609070205080204" pitchFamily="49" charset="-128"/>
              <a:cs typeface="+mn-cs"/>
            </a:rPr>
            <a:t>健全な財政運営に取り組んでいく</a:t>
          </a:r>
          <a:r>
            <a:rPr kumimoji="1" lang="ja-JP" altLang="ja-JP" sz="95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95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950">
            <a:solidFill>
              <a:srgbClr val="FF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123372</xdr:rowOff>
    </xdr:from>
    <xdr:to>
      <xdr:col>23</xdr:col>
      <xdr:colOff>133350</xdr:colOff>
      <xdr:row>44</xdr:row>
      <xdr:rowOff>96157</xdr:rowOff>
    </xdr:to>
    <xdr:cxnSp macro="">
      <xdr:nvCxnSpPr>
        <xdr:cNvPr id="66" name="直線コネクタ 65"/>
        <xdr:cNvCxnSpPr/>
      </xdr:nvCxnSpPr>
      <xdr:spPr>
        <a:xfrm flipV="1">
          <a:off x="4953000" y="6295572"/>
          <a:ext cx="0" cy="1344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68234</xdr:rowOff>
    </xdr:from>
    <xdr:ext cx="762000" cy="259045"/>
    <xdr:sp macro="" textlink="">
      <xdr:nvSpPr>
        <xdr:cNvPr id="67" name="財政力最小値テキスト"/>
        <xdr:cNvSpPr txBox="1"/>
      </xdr:nvSpPr>
      <xdr:spPr>
        <a:xfrm>
          <a:off x="5041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96157</xdr:rowOff>
    </xdr:from>
    <xdr:to>
      <xdr:col>24</xdr:col>
      <xdr:colOff>12700</xdr:colOff>
      <xdr:row>44</xdr:row>
      <xdr:rowOff>96157</xdr:rowOff>
    </xdr:to>
    <xdr:cxnSp macro="">
      <xdr:nvCxnSpPr>
        <xdr:cNvPr id="68" name="直線コネクタ 67"/>
        <xdr:cNvCxnSpPr/>
      </xdr:nvCxnSpPr>
      <xdr:spPr>
        <a:xfrm>
          <a:off x="4864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38299</xdr:rowOff>
    </xdr:from>
    <xdr:ext cx="762000" cy="259045"/>
    <xdr:sp macro="" textlink="">
      <xdr:nvSpPr>
        <xdr:cNvPr id="69" name="財政力最大値テキスト"/>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123372</xdr:rowOff>
    </xdr:from>
    <xdr:to>
      <xdr:col>24</xdr:col>
      <xdr:colOff>12700</xdr:colOff>
      <xdr:row>36</xdr:row>
      <xdr:rowOff>123372</xdr:rowOff>
    </xdr:to>
    <xdr:cxnSp macro="">
      <xdr:nvCxnSpPr>
        <xdr:cNvPr id="70" name="直線コネクタ 69"/>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163285</xdr:rowOff>
    </xdr:from>
    <xdr:to>
      <xdr:col>23</xdr:col>
      <xdr:colOff>133350</xdr:colOff>
      <xdr:row>43</xdr:row>
      <xdr:rowOff>26307</xdr:rowOff>
    </xdr:to>
    <xdr:cxnSp macro="">
      <xdr:nvCxnSpPr>
        <xdr:cNvPr id="71" name="直線コネクタ 70"/>
        <xdr:cNvCxnSpPr/>
      </xdr:nvCxnSpPr>
      <xdr:spPr>
        <a:xfrm flipV="1">
          <a:off x="4114800" y="736418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24692</xdr:rowOff>
    </xdr:from>
    <xdr:ext cx="762000" cy="259045"/>
    <xdr:sp macro="" textlink="">
      <xdr:nvSpPr>
        <xdr:cNvPr id="72" name="財政力平均値テキスト"/>
        <xdr:cNvSpPr txBox="1"/>
      </xdr:nvSpPr>
      <xdr:spPr>
        <a:xfrm>
          <a:off x="5041900" y="6882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73" name="フローチャート: 判断 72"/>
        <xdr:cNvSpPr/>
      </xdr:nvSpPr>
      <xdr:spPr>
        <a:xfrm>
          <a:off x="4902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26307</xdr:rowOff>
    </xdr:from>
    <xdr:to>
      <xdr:col>19</xdr:col>
      <xdr:colOff>133350</xdr:colOff>
      <xdr:row>43</xdr:row>
      <xdr:rowOff>26307</xdr:rowOff>
    </xdr:to>
    <xdr:cxnSp macro="">
      <xdr:nvCxnSpPr>
        <xdr:cNvPr id="74" name="直線コネクタ 73"/>
        <xdr:cNvCxnSpPr/>
      </xdr:nvCxnSpPr>
      <xdr:spPr>
        <a:xfrm>
          <a:off x="3225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5" name="フローチャート: 判断 74"/>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76" name="テキスト ボックス 75"/>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163285</xdr:rowOff>
    </xdr:from>
    <xdr:to>
      <xdr:col>15</xdr:col>
      <xdr:colOff>82550</xdr:colOff>
      <xdr:row>43</xdr:row>
      <xdr:rowOff>26307</xdr:rowOff>
    </xdr:to>
    <xdr:cxnSp macro="">
      <xdr:nvCxnSpPr>
        <xdr:cNvPr id="77" name="直線コネクタ 76"/>
        <xdr:cNvCxnSpPr/>
      </xdr:nvCxnSpPr>
      <xdr:spPr>
        <a:xfrm>
          <a:off x="2336800" y="73641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145143</xdr:rowOff>
    </xdr:from>
    <xdr:to>
      <xdr:col>15</xdr:col>
      <xdr:colOff>133350</xdr:colOff>
      <xdr:row>41</xdr:row>
      <xdr:rowOff>75293</xdr:rowOff>
    </xdr:to>
    <xdr:sp macro="" textlink="">
      <xdr:nvSpPr>
        <xdr:cNvPr id="78" name="フローチャート: 判断 77"/>
        <xdr:cNvSpPr/>
      </xdr:nvSpPr>
      <xdr:spPr>
        <a:xfrm>
          <a:off x="3175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85470</xdr:rowOff>
    </xdr:from>
    <xdr:ext cx="762000" cy="259045"/>
    <xdr:sp macro="" textlink="">
      <xdr:nvSpPr>
        <xdr:cNvPr id="79" name="テキスト ボックス 78"/>
        <xdr:cNvSpPr txBox="1"/>
      </xdr:nvSpPr>
      <xdr:spPr>
        <a:xfrm>
          <a:off x="2844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163285</xdr:rowOff>
    </xdr:from>
    <xdr:to>
      <xdr:col>11</xdr:col>
      <xdr:colOff>31750</xdr:colOff>
      <xdr:row>42</xdr:row>
      <xdr:rowOff>163285</xdr:rowOff>
    </xdr:to>
    <xdr:cxnSp macro="">
      <xdr:nvCxnSpPr>
        <xdr:cNvPr id="80" name="直線コネクタ 79"/>
        <xdr:cNvCxnSpPr/>
      </xdr:nvCxnSpPr>
      <xdr:spPr>
        <a:xfrm>
          <a:off x="1447800" y="7364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38</xdr:row>
      <xdr:rowOff>108857</xdr:rowOff>
    </xdr:from>
    <xdr:to>
      <xdr:col>11</xdr:col>
      <xdr:colOff>82550</xdr:colOff>
      <xdr:row>39</xdr:row>
      <xdr:rowOff>39007</xdr:rowOff>
    </xdr:to>
    <xdr:sp macro="" textlink="">
      <xdr:nvSpPr>
        <xdr:cNvPr id="81" name="フローチャート: 判断 80"/>
        <xdr:cNvSpPr/>
      </xdr:nvSpPr>
      <xdr:spPr>
        <a:xfrm>
          <a:off x="2286000" y="66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49184</xdr:rowOff>
    </xdr:from>
    <xdr:ext cx="762000" cy="259045"/>
    <xdr:sp macro="" textlink="">
      <xdr:nvSpPr>
        <xdr:cNvPr id="82" name="テキスト ボックス 81"/>
        <xdr:cNvSpPr txBox="1"/>
      </xdr:nvSpPr>
      <xdr:spPr>
        <a:xfrm>
          <a:off x="1955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83" name="フローチャート: 判断 82"/>
        <xdr:cNvSpPr/>
      </xdr:nvSpPr>
      <xdr:spPr>
        <a:xfrm>
          <a:off x="1397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118127</xdr:rowOff>
    </xdr:from>
    <xdr:ext cx="762000" cy="259045"/>
    <xdr:sp macro="" textlink="">
      <xdr:nvSpPr>
        <xdr:cNvPr id="84" name="テキスト ボックス 83"/>
        <xdr:cNvSpPr txBox="1"/>
      </xdr:nvSpPr>
      <xdr:spPr>
        <a:xfrm>
          <a:off x="1066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90" name="楕円 89"/>
        <xdr:cNvSpPr/>
      </xdr:nvSpPr>
      <xdr:spPr>
        <a:xfrm>
          <a:off x="4902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84562</xdr:rowOff>
    </xdr:from>
    <xdr:ext cx="762000" cy="259045"/>
    <xdr:sp macro="" textlink="">
      <xdr:nvSpPr>
        <xdr:cNvPr id="91" name="財政力該当値テキスト"/>
        <xdr:cNvSpPr txBox="1"/>
      </xdr:nvSpPr>
      <xdr:spPr>
        <a:xfrm>
          <a:off x="5041900" y="728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146957</xdr:rowOff>
    </xdr:from>
    <xdr:to>
      <xdr:col>19</xdr:col>
      <xdr:colOff>184150</xdr:colOff>
      <xdr:row>43</xdr:row>
      <xdr:rowOff>77107</xdr:rowOff>
    </xdr:to>
    <xdr:sp macro="" textlink="">
      <xdr:nvSpPr>
        <xdr:cNvPr id="92" name="楕円 91"/>
        <xdr:cNvSpPr/>
      </xdr:nvSpPr>
      <xdr:spPr>
        <a:xfrm>
          <a:off x="4064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93" name="テキスト ボックス 92"/>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146957</xdr:rowOff>
    </xdr:from>
    <xdr:to>
      <xdr:col>15</xdr:col>
      <xdr:colOff>133350</xdr:colOff>
      <xdr:row>43</xdr:row>
      <xdr:rowOff>77107</xdr:rowOff>
    </xdr:to>
    <xdr:sp macro="" textlink="">
      <xdr:nvSpPr>
        <xdr:cNvPr id="94" name="楕円 93"/>
        <xdr:cNvSpPr/>
      </xdr:nvSpPr>
      <xdr:spPr>
        <a:xfrm>
          <a:off x="3175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95" name="テキスト ボックス 94"/>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112485</xdr:rowOff>
    </xdr:from>
    <xdr:to>
      <xdr:col>11</xdr:col>
      <xdr:colOff>82550</xdr:colOff>
      <xdr:row>43</xdr:row>
      <xdr:rowOff>42635</xdr:rowOff>
    </xdr:to>
    <xdr:sp macro="" textlink="">
      <xdr:nvSpPr>
        <xdr:cNvPr id="96" name="楕円 95"/>
        <xdr:cNvSpPr/>
      </xdr:nvSpPr>
      <xdr:spPr>
        <a:xfrm>
          <a:off x="2286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27412</xdr:rowOff>
    </xdr:from>
    <xdr:ext cx="762000" cy="259045"/>
    <xdr:sp macro="" textlink="">
      <xdr:nvSpPr>
        <xdr:cNvPr id="97" name="テキスト ボックス 96"/>
        <xdr:cNvSpPr txBox="1"/>
      </xdr:nvSpPr>
      <xdr:spPr>
        <a:xfrm>
          <a:off x="1955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112485</xdr:rowOff>
    </xdr:from>
    <xdr:to>
      <xdr:col>7</xdr:col>
      <xdr:colOff>31750</xdr:colOff>
      <xdr:row>43</xdr:row>
      <xdr:rowOff>42635</xdr:rowOff>
    </xdr:to>
    <xdr:sp macro="" textlink="">
      <xdr:nvSpPr>
        <xdr:cNvPr id="98" name="楕円 97"/>
        <xdr:cNvSpPr/>
      </xdr:nvSpPr>
      <xdr:spPr>
        <a:xfrm>
          <a:off x="1397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27412</xdr:rowOff>
    </xdr:from>
    <xdr:ext cx="762000" cy="259045"/>
    <xdr:sp macro="" textlink="">
      <xdr:nvSpPr>
        <xdr:cNvPr id="99" name="テキスト ボックス 98"/>
        <xdr:cNvSpPr txBox="1"/>
      </xdr:nvSpPr>
      <xdr:spPr>
        <a:xfrm>
          <a:off x="1066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95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ja-JP" altLang="en-US" sz="95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950">
              <a:solidFill>
                <a:sysClr val="windowText" lastClr="000000"/>
              </a:solidFill>
              <a:effectLst/>
              <a:latin typeface="ＭＳ ゴシック" panose="020B0609070205080204" pitchFamily="49" charset="-128"/>
              <a:ea typeface="ＭＳ ゴシック" panose="020B0609070205080204" pitchFamily="49" charset="-128"/>
              <a:cs typeface="+mn-cs"/>
            </a:rPr>
            <a:t>年度の経常収支比率は、分子となる経常経費充当一般財源は、</a:t>
          </a:r>
          <a:r>
            <a:rPr kumimoji="1" lang="ja-JP" altLang="en-US" sz="950">
              <a:solidFill>
                <a:sysClr val="windowText" lastClr="000000"/>
              </a:solidFill>
              <a:effectLst/>
              <a:latin typeface="ＭＳ ゴシック" panose="020B0609070205080204" pitchFamily="49" charset="-128"/>
              <a:ea typeface="ＭＳ ゴシック" panose="020B0609070205080204" pitchFamily="49" charset="-128"/>
              <a:cs typeface="+mn-cs"/>
            </a:rPr>
            <a:t>給与改定の影響により</a:t>
          </a:r>
          <a:r>
            <a:rPr kumimoji="1" lang="ja-JP" altLang="ja-JP" sz="950">
              <a:solidFill>
                <a:sysClr val="windowText" lastClr="000000"/>
              </a:solidFill>
              <a:effectLst/>
              <a:latin typeface="ＭＳ ゴシック" panose="020B0609070205080204" pitchFamily="49" charset="-128"/>
              <a:ea typeface="ＭＳ ゴシック" panose="020B0609070205080204" pitchFamily="49" charset="-128"/>
              <a:cs typeface="+mn-cs"/>
            </a:rPr>
            <a:t>人件費で</a:t>
          </a:r>
          <a:r>
            <a:rPr kumimoji="1" lang="en-US" altLang="ja-JP" sz="950">
              <a:solidFill>
                <a:sysClr val="windowText" lastClr="000000"/>
              </a:solidFill>
              <a:effectLst/>
              <a:latin typeface="ＭＳ ゴシック" panose="020B0609070205080204" pitchFamily="49" charset="-128"/>
              <a:ea typeface="ＭＳ ゴシック" panose="020B0609070205080204" pitchFamily="49" charset="-128"/>
              <a:cs typeface="+mn-cs"/>
            </a:rPr>
            <a:t>327</a:t>
          </a:r>
          <a:r>
            <a:rPr kumimoji="1" lang="ja-JP" altLang="ja-JP" sz="950">
              <a:solidFill>
                <a:sysClr val="windowText" lastClr="000000"/>
              </a:solidFill>
              <a:effectLst/>
              <a:latin typeface="ＭＳ ゴシック" panose="020B0609070205080204" pitchFamily="49" charset="-128"/>
              <a:ea typeface="ＭＳ ゴシック" panose="020B0609070205080204" pitchFamily="49" charset="-128"/>
              <a:cs typeface="+mn-cs"/>
            </a:rPr>
            <a:t>百万円の</a:t>
          </a:r>
          <a:r>
            <a:rPr kumimoji="1" lang="ja-JP" altLang="en-US" sz="95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95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950">
              <a:solidFill>
                <a:sysClr val="windowText" lastClr="000000"/>
              </a:solidFill>
              <a:effectLst/>
              <a:latin typeface="ＭＳ ゴシック" panose="020B0609070205080204" pitchFamily="49" charset="-128"/>
              <a:ea typeface="ＭＳ ゴシック" panose="020B0609070205080204" pitchFamily="49" charset="-128"/>
              <a:cs typeface="+mn-cs"/>
            </a:rPr>
            <a:t>物価高騰により物件費で</a:t>
          </a:r>
          <a:r>
            <a:rPr kumimoji="1" lang="en-US" altLang="ja-JP" sz="950">
              <a:solidFill>
                <a:sysClr val="windowText" lastClr="000000"/>
              </a:solidFill>
              <a:effectLst/>
              <a:latin typeface="ＭＳ ゴシック" panose="020B0609070205080204" pitchFamily="49" charset="-128"/>
              <a:ea typeface="ＭＳ ゴシック" panose="020B0609070205080204" pitchFamily="49" charset="-128"/>
              <a:cs typeface="+mn-cs"/>
            </a:rPr>
            <a:t>212</a:t>
          </a:r>
          <a:r>
            <a:rPr kumimoji="1" lang="ja-JP" altLang="ja-JP" sz="950">
              <a:solidFill>
                <a:sysClr val="windowText" lastClr="000000"/>
              </a:solidFill>
              <a:effectLst/>
              <a:latin typeface="ＭＳ ゴシック" panose="020B0609070205080204" pitchFamily="49" charset="-128"/>
              <a:ea typeface="ＭＳ ゴシック" panose="020B0609070205080204" pitchFamily="49" charset="-128"/>
              <a:cs typeface="+mn-cs"/>
            </a:rPr>
            <a:t>百万円の</a:t>
          </a:r>
          <a:r>
            <a:rPr kumimoji="1" lang="ja-JP" altLang="en-US" sz="95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950">
              <a:solidFill>
                <a:sysClr val="windowText" lastClr="000000"/>
              </a:solidFill>
              <a:effectLst/>
              <a:latin typeface="ＭＳ ゴシック" panose="020B0609070205080204" pitchFamily="49" charset="-128"/>
              <a:ea typeface="ＭＳ ゴシック" panose="020B0609070205080204" pitchFamily="49" charset="-128"/>
              <a:cs typeface="+mn-cs"/>
            </a:rPr>
            <a:t>となったが、</a:t>
          </a:r>
          <a:r>
            <a:rPr kumimoji="1" lang="ja-JP" altLang="en-US" sz="950">
              <a:solidFill>
                <a:sysClr val="windowText" lastClr="000000"/>
              </a:solidFill>
              <a:effectLst/>
              <a:latin typeface="ＭＳ ゴシック" panose="020B0609070205080204" pitchFamily="49" charset="-128"/>
              <a:ea typeface="ＭＳ ゴシック" panose="020B0609070205080204" pitchFamily="49" charset="-128"/>
              <a:cs typeface="+mn-cs"/>
            </a:rPr>
            <a:t>前年度に実施した</a:t>
          </a:r>
          <a:r>
            <a:rPr kumimoji="1" lang="ja-JP" altLang="ja-JP" sz="950">
              <a:solidFill>
                <a:sysClr val="windowText" lastClr="000000"/>
              </a:solidFill>
              <a:effectLst/>
              <a:latin typeface="ＭＳ ゴシック" panose="020B0609070205080204" pitchFamily="49" charset="-128"/>
              <a:ea typeface="ＭＳ ゴシック" panose="020B0609070205080204" pitchFamily="49" charset="-128"/>
              <a:cs typeface="+mn-cs"/>
            </a:rPr>
            <a:t>第三セクター等改革推進債</a:t>
          </a:r>
          <a:r>
            <a:rPr kumimoji="1" lang="ja-JP" altLang="en-US" sz="950">
              <a:solidFill>
                <a:sysClr val="windowText" lastClr="000000"/>
              </a:solidFill>
              <a:effectLst/>
              <a:latin typeface="ＭＳ ゴシック" panose="020B0609070205080204" pitchFamily="49" charset="-128"/>
              <a:ea typeface="ＭＳ ゴシック" panose="020B0609070205080204" pitchFamily="49" charset="-128"/>
              <a:cs typeface="+mn-cs"/>
            </a:rPr>
            <a:t>一括償還の影響が解消されたことから</a:t>
          </a:r>
          <a:r>
            <a:rPr kumimoji="1" lang="ja-JP" altLang="ja-JP" sz="950">
              <a:solidFill>
                <a:sysClr val="windowText" lastClr="000000"/>
              </a:solidFill>
              <a:effectLst/>
              <a:latin typeface="ＭＳ ゴシック" panose="020B0609070205080204" pitchFamily="49" charset="-128"/>
              <a:ea typeface="ＭＳ ゴシック" panose="020B0609070205080204" pitchFamily="49" charset="-128"/>
              <a:cs typeface="+mn-cs"/>
            </a:rPr>
            <a:t>公債費が</a:t>
          </a:r>
          <a:r>
            <a:rPr kumimoji="1" lang="en-US" altLang="ja-JP" sz="950">
              <a:solidFill>
                <a:sysClr val="windowText" lastClr="000000"/>
              </a:solidFill>
              <a:effectLst/>
              <a:latin typeface="ＭＳ ゴシック" panose="020B0609070205080204" pitchFamily="49" charset="-128"/>
              <a:ea typeface="ＭＳ ゴシック" panose="020B0609070205080204" pitchFamily="49" charset="-128"/>
              <a:cs typeface="+mn-cs"/>
            </a:rPr>
            <a:t>2,333</a:t>
          </a:r>
          <a:r>
            <a:rPr kumimoji="1" lang="ja-JP" altLang="ja-JP" sz="950">
              <a:solidFill>
                <a:sysClr val="windowText" lastClr="000000"/>
              </a:solidFill>
              <a:effectLst/>
              <a:latin typeface="ＭＳ ゴシック" panose="020B0609070205080204" pitchFamily="49" charset="-128"/>
              <a:ea typeface="ＭＳ ゴシック" panose="020B0609070205080204" pitchFamily="49" charset="-128"/>
              <a:cs typeface="+mn-cs"/>
            </a:rPr>
            <a:t>百万円の大幅</a:t>
          </a:r>
          <a:r>
            <a:rPr kumimoji="1" lang="ja-JP" altLang="en-US" sz="95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950">
              <a:solidFill>
                <a:sysClr val="windowText" lastClr="000000"/>
              </a:solidFill>
              <a:effectLst/>
              <a:latin typeface="ＭＳ ゴシック" panose="020B0609070205080204" pitchFamily="49" charset="-128"/>
              <a:ea typeface="ＭＳ ゴシック" panose="020B0609070205080204" pitchFamily="49" charset="-128"/>
              <a:cs typeface="+mn-cs"/>
            </a:rPr>
            <a:t>と</a:t>
          </a:r>
          <a:r>
            <a:rPr kumimoji="1" lang="ja-JP" altLang="en-US" sz="950">
              <a:solidFill>
                <a:sysClr val="windowText" lastClr="000000"/>
              </a:solidFill>
              <a:effectLst/>
              <a:latin typeface="ＭＳ ゴシック" panose="020B0609070205080204" pitchFamily="49" charset="-128"/>
              <a:ea typeface="ＭＳ ゴシック" panose="020B0609070205080204" pitchFamily="49" charset="-128"/>
              <a:cs typeface="+mn-cs"/>
            </a:rPr>
            <a:t>なり</a:t>
          </a:r>
          <a:r>
            <a:rPr kumimoji="1" lang="ja-JP" altLang="ja-JP" sz="950">
              <a:solidFill>
                <a:sysClr val="windowText" lastClr="000000"/>
              </a:solidFill>
              <a:effectLst/>
              <a:latin typeface="ＭＳ ゴシック" panose="020B0609070205080204" pitchFamily="49" charset="-128"/>
              <a:ea typeface="ＭＳ ゴシック" panose="020B0609070205080204" pitchFamily="49" charset="-128"/>
              <a:cs typeface="+mn-cs"/>
            </a:rPr>
            <a:t>、全体として前年比</a:t>
          </a:r>
          <a:r>
            <a:rPr kumimoji="1" lang="en-US" altLang="ja-JP" sz="950">
              <a:solidFill>
                <a:sysClr val="windowText" lastClr="000000"/>
              </a:solidFill>
              <a:effectLst/>
              <a:latin typeface="ＭＳ ゴシック" panose="020B0609070205080204" pitchFamily="49" charset="-128"/>
              <a:ea typeface="ＭＳ ゴシック" panose="020B0609070205080204" pitchFamily="49" charset="-128"/>
              <a:cs typeface="+mn-cs"/>
            </a:rPr>
            <a:t>1,953</a:t>
          </a:r>
          <a:r>
            <a:rPr kumimoji="1" lang="ja-JP" altLang="ja-JP" sz="950">
              <a:solidFill>
                <a:sysClr val="windowText" lastClr="000000"/>
              </a:solidFill>
              <a:effectLst/>
              <a:latin typeface="ＭＳ ゴシック" panose="020B0609070205080204" pitchFamily="49" charset="-128"/>
              <a:ea typeface="ＭＳ ゴシック" panose="020B0609070205080204" pitchFamily="49" charset="-128"/>
              <a:cs typeface="+mn-cs"/>
            </a:rPr>
            <a:t>百万円の</a:t>
          </a:r>
          <a:r>
            <a:rPr kumimoji="1" lang="ja-JP" altLang="en-US" sz="95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950">
              <a:solidFill>
                <a:sysClr val="windowText" lastClr="000000"/>
              </a:solidFill>
              <a:effectLst/>
              <a:latin typeface="ＭＳ ゴシック" panose="020B0609070205080204" pitchFamily="49" charset="-128"/>
              <a:ea typeface="ＭＳ ゴシック" panose="020B0609070205080204" pitchFamily="49" charset="-128"/>
              <a:cs typeface="+mn-cs"/>
            </a:rPr>
            <a:t>となった。分母となる経常一般財源総額は地方税</a:t>
          </a:r>
          <a:r>
            <a:rPr kumimoji="1" lang="ja-JP" altLang="en-US" sz="950">
              <a:solidFill>
                <a:sysClr val="windowText" lastClr="000000"/>
              </a:solidFill>
              <a:effectLst/>
              <a:latin typeface="ＭＳ ゴシック" panose="020B0609070205080204" pitchFamily="49" charset="-128"/>
              <a:ea typeface="ＭＳ ゴシック" panose="020B0609070205080204" pitchFamily="49" charset="-128"/>
              <a:cs typeface="+mn-cs"/>
            </a:rPr>
            <a:t>のうち個人市民税</a:t>
          </a:r>
          <a:r>
            <a:rPr kumimoji="1" lang="ja-JP" altLang="ja-JP" sz="950">
              <a:solidFill>
                <a:sysClr val="windowText" lastClr="000000"/>
              </a:solidFill>
              <a:effectLst/>
              <a:latin typeface="ＭＳ ゴシック" panose="020B0609070205080204" pitchFamily="49" charset="-128"/>
              <a:ea typeface="ＭＳ ゴシック" panose="020B0609070205080204" pitchFamily="49" charset="-128"/>
              <a:cs typeface="+mn-cs"/>
            </a:rPr>
            <a:t>で</a:t>
          </a:r>
          <a:r>
            <a:rPr kumimoji="1" lang="en-US" altLang="ja-JP" sz="950">
              <a:solidFill>
                <a:sysClr val="windowText" lastClr="000000"/>
              </a:solidFill>
              <a:effectLst/>
              <a:latin typeface="ＭＳ ゴシック" panose="020B0609070205080204" pitchFamily="49" charset="-128"/>
              <a:ea typeface="ＭＳ ゴシック" panose="020B0609070205080204" pitchFamily="49" charset="-128"/>
              <a:cs typeface="+mn-cs"/>
            </a:rPr>
            <a:t>105</a:t>
          </a:r>
          <a:r>
            <a:rPr kumimoji="1" lang="ja-JP" altLang="ja-JP" sz="95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en-US" sz="950">
              <a:solidFill>
                <a:sysClr val="windowText" lastClr="000000"/>
              </a:solidFill>
              <a:effectLst/>
              <a:latin typeface="ＭＳ ゴシック" panose="020B0609070205080204" pitchFamily="49" charset="-128"/>
              <a:ea typeface="ＭＳ ゴシック" panose="020B0609070205080204" pitchFamily="49" charset="-128"/>
              <a:cs typeface="+mn-cs"/>
            </a:rPr>
            <a:t>、普通交付税</a:t>
          </a:r>
          <a:r>
            <a:rPr kumimoji="1" lang="ja-JP" altLang="ja-JP" sz="950">
              <a:solidFill>
                <a:sysClr val="windowText" lastClr="000000"/>
              </a:solidFill>
              <a:effectLst/>
              <a:latin typeface="ＭＳ ゴシック" panose="020B0609070205080204" pitchFamily="49" charset="-128"/>
              <a:ea typeface="ＭＳ ゴシック" panose="020B0609070205080204" pitchFamily="49" charset="-128"/>
              <a:cs typeface="+mn-cs"/>
            </a:rPr>
            <a:t>が</a:t>
          </a:r>
          <a:r>
            <a:rPr kumimoji="1" lang="en-US" altLang="ja-JP" sz="950">
              <a:solidFill>
                <a:sysClr val="windowText" lastClr="000000"/>
              </a:solidFill>
              <a:effectLst/>
              <a:latin typeface="ＭＳ ゴシック" panose="020B0609070205080204" pitchFamily="49" charset="-128"/>
              <a:ea typeface="ＭＳ ゴシック" panose="020B0609070205080204" pitchFamily="49" charset="-128"/>
              <a:cs typeface="+mn-cs"/>
            </a:rPr>
            <a:t>46</a:t>
          </a:r>
          <a:r>
            <a:rPr kumimoji="1" lang="ja-JP" altLang="ja-JP" sz="95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en-US" sz="950">
              <a:solidFill>
                <a:sysClr val="windowText" lastClr="000000"/>
              </a:solidFill>
              <a:effectLst/>
              <a:latin typeface="ＭＳ ゴシック" panose="020B0609070205080204" pitchFamily="49" charset="-128"/>
              <a:ea typeface="ＭＳ ゴシック" panose="020B0609070205080204" pitchFamily="49" charset="-128"/>
              <a:cs typeface="+mn-cs"/>
            </a:rPr>
            <a:t>それぞれ増となったが、物価高騰や設備投資により法人市民税が</a:t>
          </a:r>
          <a:r>
            <a:rPr kumimoji="1" lang="en-US" altLang="ja-JP" sz="950">
              <a:solidFill>
                <a:sysClr val="windowText" lastClr="000000"/>
              </a:solidFill>
              <a:effectLst/>
              <a:latin typeface="ＭＳ ゴシック" panose="020B0609070205080204" pitchFamily="49" charset="-128"/>
              <a:ea typeface="ＭＳ ゴシック" panose="020B0609070205080204" pitchFamily="49" charset="-128"/>
              <a:cs typeface="+mn-cs"/>
            </a:rPr>
            <a:t>490</a:t>
          </a:r>
          <a:r>
            <a:rPr kumimoji="1" lang="ja-JP" altLang="ja-JP" sz="950">
              <a:solidFill>
                <a:sysClr val="windowText" lastClr="000000"/>
              </a:solidFill>
              <a:effectLst/>
              <a:latin typeface="ＭＳ ゴシック" panose="020B0609070205080204" pitchFamily="49" charset="-128"/>
              <a:ea typeface="ＭＳ ゴシック" panose="020B0609070205080204" pitchFamily="49" charset="-128"/>
              <a:cs typeface="+mn-cs"/>
            </a:rPr>
            <a:t>百万円減と</a:t>
          </a:r>
          <a:r>
            <a:rPr kumimoji="1" lang="ja-JP" altLang="en-US" sz="950">
              <a:solidFill>
                <a:sysClr val="windowText" lastClr="000000"/>
              </a:solidFill>
              <a:effectLst/>
              <a:latin typeface="ＭＳ ゴシック" panose="020B0609070205080204" pitchFamily="49" charset="-128"/>
              <a:ea typeface="ＭＳ ゴシック" panose="020B0609070205080204" pitchFamily="49" charset="-128"/>
              <a:cs typeface="+mn-cs"/>
            </a:rPr>
            <a:t>なった。</a:t>
          </a:r>
          <a:r>
            <a:rPr kumimoji="1" lang="ja-JP" altLang="ja-JP" sz="950">
              <a:solidFill>
                <a:sysClr val="windowText" lastClr="000000"/>
              </a:solidFill>
              <a:effectLst/>
              <a:latin typeface="ＭＳ ゴシック" panose="020B0609070205080204" pitchFamily="49" charset="-128"/>
              <a:ea typeface="ＭＳ ゴシック" panose="020B0609070205080204" pitchFamily="49" charset="-128"/>
              <a:cs typeface="+mn-cs"/>
            </a:rPr>
            <a:t>結果、経常収支比率は</a:t>
          </a:r>
          <a:r>
            <a:rPr kumimoji="1" lang="en-US" altLang="ja-JP" sz="950">
              <a:solidFill>
                <a:sysClr val="windowText" lastClr="000000"/>
              </a:solidFill>
              <a:effectLst/>
              <a:latin typeface="ＭＳ ゴシック" panose="020B0609070205080204" pitchFamily="49" charset="-128"/>
              <a:ea typeface="ＭＳ ゴシック" panose="020B0609070205080204" pitchFamily="49" charset="-128"/>
              <a:cs typeface="+mn-cs"/>
            </a:rPr>
            <a:t>5.0</a:t>
          </a:r>
          <a:r>
            <a:rPr kumimoji="1" lang="ja-JP" altLang="ja-JP" sz="95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950">
              <a:solidFill>
                <a:sysClr val="windowText" lastClr="000000"/>
              </a:solidFill>
              <a:effectLst/>
              <a:latin typeface="ＭＳ ゴシック" panose="020B0609070205080204" pitchFamily="49" charset="-128"/>
              <a:ea typeface="ＭＳ ゴシック" panose="020B0609070205080204" pitchFamily="49" charset="-128"/>
              <a:cs typeface="+mn-cs"/>
            </a:rPr>
            <a:t>改善</a:t>
          </a:r>
          <a:r>
            <a:rPr kumimoji="1" lang="ja-JP" altLang="ja-JP" sz="950">
              <a:solidFill>
                <a:sysClr val="windowText" lastClr="000000"/>
              </a:solidFill>
              <a:effectLst/>
              <a:latin typeface="ＭＳ ゴシック" panose="020B0609070205080204" pitchFamily="49" charset="-128"/>
              <a:ea typeface="ＭＳ ゴシック" panose="020B0609070205080204" pitchFamily="49" charset="-128"/>
              <a:cs typeface="+mn-cs"/>
            </a:rPr>
            <a:t>し</a:t>
          </a:r>
          <a:r>
            <a:rPr kumimoji="1" lang="ja-JP" altLang="en-US" sz="950">
              <a:solidFill>
                <a:sysClr val="windowText" lastClr="000000"/>
              </a:solidFill>
              <a:effectLst/>
              <a:latin typeface="ＭＳ ゴシック" panose="020B0609070205080204" pitchFamily="49" charset="-128"/>
              <a:ea typeface="ＭＳ ゴシック" panose="020B0609070205080204" pitchFamily="49" charset="-128"/>
              <a:cs typeface="+mn-cs"/>
            </a:rPr>
            <a:t>たが、</a:t>
          </a:r>
          <a:r>
            <a:rPr kumimoji="1" lang="ja-JP" altLang="ja-JP" sz="950">
              <a:solidFill>
                <a:sysClr val="windowText" lastClr="000000"/>
              </a:solidFill>
              <a:effectLst/>
              <a:latin typeface="ＭＳ ゴシック" panose="020B0609070205080204" pitchFamily="49" charset="-128"/>
              <a:ea typeface="ＭＳ ゴシック" panose="020B0609070205080204" pitchFamily="49" charset="-128"/>
              <a:cs typeface="+mn-cs"/>
            </a:rPr>
            <a:t>類似団体内順位は</a:t>
          </a:r>
          <a:r>
            <a:rPr kumimoji="1" lang="ja-JP" altLang="en-US" sz="950">
              <a:solidFill>
                <a:sysClr val="windowText" lastClr="000000"/>
              </a:solidFill>
              <a:effectLst/>
              <a:latin typeface="ＭＳ ゴシック" panose="020B0609070205080204" pitchFamily="49" charset="-128"/>
              <a:ea typeface="ＭＳ ゴシック" panose="020B0609070205080204" pitchFamily="49" charset="-128"/>
              <a:cs typeface="+mn-cs"/>
            </a:rPr>
            <a:t>下位に位置している。</a:t>
          </a:r>
          <a:endParaRPr lang="ja-JP" altLang="ja-JP" sz="95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95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950">
              <a:solidFill>
                <a:sysClr val="windowText" lastClr="000000"/>
              </a:solidFill>
              <a:effectLst/>
              <a:latin typeface="ＭＳ ゴシック" panose="020B0609070205080204" pitchFamily="49" charset="-128"/>
              <a:ea typeface="ＭＳ ゴシック" panose="020B0609070205080204" pitchFamily="49" charset="-128"/>
              <a:cs typeface="+mn-cs"/>
            </a:rPr>
            <a:t>昨年度は第三セクター等改革推進債の一括償還という特殊要因があったため、一時的に大幅に増加したものであるが、当該要因が解消されたとは言え</a:t>
          </a:r>
          <a:r>
            <a:rPr kumimoji="1" lang="ja-JP" altLang="ja-JP" sz="950">
              <a:solidFill>
                <a:sysClr val="windowText" lastClr="000000"/>
              </a:solidFill>
              <a:effectLst/>
              <a:latin typeface="ＭＳ ゴシック" panose="020B0609070205080204" pitchFamily="49" charset="-128"/>
              <a:ea typeface="ＭＳ ゴシック" panose="020B0609070205080204" pitchFamily="49" charset="-128"/>
              <a:cs typeface="+mn-cs"/>
            </a:rPr>
            <a:t>、人件費の高止まりや扶助費の増加、公共施設老朽化に伴う維持管理経費の増加が見込まれていることから、事務事業の精査等によりさらなる経費</a:t>
          </a:r>
          <a:r>
            <a:rPr kumimoji="1" lang="ja-JP" altLang="en-US" sz="950">
              <a:solidFill>
                <a:sysClr val="windowText" lastClr="000000"/>
              </a:solidFill>
              <a:effectLst/>
              <a:latin typeface="ＭＳ ゴシック" panose="020B0609070205080204" pitchFamily="49" charset="-128"/>
              <a:ea typeface="ＭＳ ゴシック" panose="020B0609070205080204" pitchFamily="49" charset="-128"/>
              <a:cs typeface="+mn-cs"/>
            </a:rPr>
            <a:t>適正配分を行うとともに、歳入確保にも努めていく。</a:t>
          </a:r>
          <a:endParaRPr kumimoji="1" lang="en-US" altLang="ja-JP" sz="95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11995</xdr:rowOff>
    </xdr:from>
    <xdr:to>
      <xdr:col>23</xdr:col>
      <xdr:colOff>133350</xdr:colOff>
      <xdr:row>67</xdr:row>
      <xdr:rowOff>152400</xdr:rowOff>
    </xdr:to>
    <xdr:cxnSp macro="">
      <xdr:nvCxnSpPr>
        <xdr:cNvPr id="129" name="直線コネクタ 128"/>
        <xdr:cNvCxnSpPr/>
      </xdr:nvCxnSpPr>
      <xdr:spPr>
        <a:xfrm flipV="1">
          <a:off x="4953000" y="10298995"/>
          <a:ext cx="0" cy="13405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98372</xdr:rowOff>
    </xdr:from>
    <xdr:ext cx="762000" cy="259045"/>
    <xdr:sp macro="" textlink="">
      <xdr:nvSpPr>
        <xdr:cNvPr id="132" name="財政構造の弾力性最大値テキスト"/>
        <xdr:cNvSpPr txBox="1"/>
      </xdr:nvSpPr>
      <xdr:spPr>
        <a:xfrm>
          <a:off x="5041900" y="1004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11995</xdr:rowOff>
    </xdr:from>
    <xdr:to>
      <xdr:col>24</xdr:col>
      <xdr:colOff>12700</xdr:colOff>
      <xdr:row>60</xdr:row>
      <xdr:rowOff>11995</xdr:rowOff>
    </xdr:to>
    <xdr:cxnSp macro="">
      <xdr:nvCxnSpPr>
        <xdr:cNvPr id="133" name="直線コネクタ 132"/>
        <xdr:cNvCxnSpPr/>
      </xdr:nvCxnSpPr>
      <xdr:spPr>
        <a:xfrm>
          <a:off x="4864100" y="102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50095</xdr:rowOff>
    </xdr:from>
    <xdr:to>
      <xdr:col>23</xdr:col>
      <xdr:colOff>133350</xdr:colOff>
      <xdr:row>68</xdr:row>
      <xdr:rowOff>34572</xdr:rowOff>
    </xdr:to>
    <xdr:cxnSp macro="">
      <xdr:nvCxnSpPr>
        <xdr:cNvPr id="134" name="直線コネクタ 133"/>
        <xdr:cNvCxnSpPr/>
      </xdr:nvCxnSpPr>
      <xdr:spPr>
        <a:xfrm flipV="1">
          <a:off x="4114800" y="11022895"/>
          <a:ext cx="838200" cy="67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5" name="財政構造の弾力性平均値テキスト"/>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6" name="フローチャート: 判断 135"/>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31045</xdr:rowOff>
    </xdr:from>
    <xdr:to>
      <xdr:col>19</xdr:col>
      <xdr:colOff>133350</xdr:colOff>
      <xdr:row>68</xdr:row>
      <xdr:rowOff>34572</xdr:rowOff>
    </xdr:to>
    <xdr:cxnSp macro="">
      <xdr:nvCxnSpPr>
        <xdr:cNvPr id="137" name="直線コネクタ 136"/>
        <xdr:cNvCxnSpPr/>
      </xdr:nvCxnSpPr>
      <xdr:spPr>
        <a:xfrm>
          <a:off x="3225800" y="10660945"/>
          <a:ext cx="889000" cy="103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154517</xdr:rowOff>
    </xdr:from>
    <xdr:to>
      <xdr:col>19</xdr:col>
      <xdr:colOff>184150</xdr:colOff>
      <xdr:row>63</xdr:row>
      <xdr:rowOff>84667</xdr:rowOff>
    </xdr:to>
    <xdr:sp macro="" textlink="">
      <xdr:nvSpPr>
        <xdr:cNvPr id="138" name="フローチャート: 判断 137"/>
        <xdr:cNvSpPr/>
      </xdr:nvSpPr>
      <xdr:spPr>
        <a:xfrm>
          <a:off x="4064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94844</xdr:rowOff>
    </xdr:from>
    <xdr:ext cx="736600" cy="259045"/>
    <xdr:sp macro="" textlink="">
      <xdr:nvSpPr>
        <xdr:cNvPr id="139" name="テキスト ボックス 138"/>
        <xdr:cNvSpPr txBox="1"/>
      </xdr:nvSpPr>
      <xdr:spPr>
        <a:xfrm>
          <a:off x="3733800" y="1055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31045</xdr:rowOff>
    </xdr:from>
    <xdr:to>
      <xdr:col>15</xdr:col>
      <xdr:colOff>82550</xdr:colOff>
      <xdr:row>65</xdr:row>
      <xdr:rowOff>106539</xdr:rowOff>
    </xdr:to>
    <xdr:cxnSp macro="">
      <xdr:nvCxnSpPr>
        <xdr:cNvPr id="140" name="直線コネクタ 139"/>
        <xdr:cNvCxnSpPr/>
      </xdr:nvCxnSpPr>
      <xdr:spPr>
        <a:xfrm flipV="1">
          <a:off x="2336800" y="10660945"/>
          <a:ext cx="889000" cy="58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79022</xdr:rowOff>
    </xdr:from>
    <xdr:to>
      <xdr:col>15</xdr:col>
      <xdr:colOff>133350</xdr:colOff>
      <xdr:row>60</xdr:row>
      <xdr:rowOff>9172</xdr:rowOff>
    </xdr:to>
    <xdr:sp macro="" textlink="">
      <xdr:nvSpPr>
        <xdr:cNvPr id="141" name="フローチャート: 判断 140"/>
        <xdr:cNvSpPr/>
      </xdr:nvSpPr>
      <xdr:spPr>
        <a:xfrm>
          <a:off x="3175000" y="1019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19349</xdr:rowOff>
    </xdr:from>
    <xdr:ext cx="762000" cy="259045"/>
    <xdr:sp macro="" textlink="">
      <xdr:nvSpPr>
        <xdr:cNvPr id="142" name="テキスト ボックス 141"/>
        <xdr:cNvSpPr txBox="1"/>
      </xdr:nvSpPr>
      <xdr:spPr>
        <a:xfrm>
          <a:off x="2844800" y="996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106539</xdr:rowOff>
    </xdr:from>
    <xdr:to>
      <xdr:col>11</xdr:col>
      <xdr:colOff>31750</xdr:colOff>
      <xdr:row>66</xdr:row>
      <xdr:rowOff>149578</xdr:rowOff>
    </xdr:to>
    <xdr:cxnSp macro="">
      <xdr:nvCxnSpPr>
        <xdr:cNvPr id="143" name="直線コネクタ 142"/>
        <xdr:cNvCxnSpPr/>
      </xdr:nvCxnSpPr>
      <xdr:spPr>
        <a:xfrm flipV="1">
          <a:off x="1447800" y="11250789"/>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100895</xdr:rowOff>
    </xdr:from>
    <xdr:to>
      <xdr:col>11</xdr:col>
      <xdr:colOff>82550</xdr:colOff>
      <xdr:row>63</xdr:row>
      <xdr:rowOff>31045</xdr:rowOff>
    </xdr:to>
    <xdr:sp macro="" textlink="">
      <xdr:nvSpPr>
        <xdr:cNvPr id="144" name="フローチャート: 判断 143"/>
        <xdr:cNvSpPr/>
      </xdr:nvSpPr>
      <xdr:spPr>
        <a:xfrm>
          <a:off x="2286000" y="1073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41222</xdr:rowOff>
    </xdr:from>
    <xdr:ext cx="762000" cy="259045"/>
    <xdr:sp macro="" textlink="">
      <xdr:nvSpPr>
        <xdr:cNvPr id="145" name="テキスト ボックス 144"/>
        <xdr:cNvSpPr txBox="1"/>
      </xdr:nvSpPr>
      <xdr:spPr>
        <a:xfrm>
          <a:off x="1955800" y="1049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167922</xdr:rowOff>
    </xdr:from>
    <xdr:to>
      <xdr:col>7</xdr:col>
      <xdr:colOff>31750</xdr:colOff>
      <xdr:row>63</xdr:row>
      <xdr:rowOff>98072</xdr:rowOff>
    </xdr:to>
    <xdr:sp macro="" textlink="">
      <xdr:nvSpPr>
        <xdr:cNvPr id="146" name="フローチャート: 判断 145"/>
        <xdr:cNvSpPr/>
      </xdr:nvSpPr>
      <xdr:spPr>
        <a:xfrm>
          <a:off x="1397000" y="1079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108249</xdr:rowOff>
    </xdr:from>
    <xdr:ext cx="762000" cy="259045"/>
    <xdr:sp macro="" textlink="">
      <xdr:nvSpPr>
        <xdr:cNvPr id="147" name="テキスト ボックス 146"/>
        <xdr:cNvSpPr txBox="1"/>
      </xdr:nvSpPr>
      <xdr:spPr>
        <a:xfrm>
          <a:off x="1066800" y="1056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170745</xdr:rowOff>
    </xdr:from>
    <xdr:to>
      <xdr:col>23</xdr:col>
      <xdr:colOff>184150</xdr:colOff>
      <xdr:row>64</xdr:row>
      <xdr:rowOff>100895</xdr:rowOff>
    </xdr:to>
    <xdr:sp macro="" textlink="">
      <xdr:nvSpPr>
        <xdr:cNvPr id="153" name="楕円 152"/>
        <xdr:cNvSpPr/>
      </xdr:nvSpPr>
      <xdr:spPr>
        <a:xfrm>
          <a:off x="4902200" y="1097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142822</xdr:rowOff>
    </xdr:from>
    <xdr:ext cx="762000" cy="259045"/>
    <xdr:sp macro="" textlink="">
      <xdr:nvSpPr>
        <xdr:cNvPr id="154" name="財政構造の弾力性該当値テキスト"/>
        <xdr:cNvSpPr txBox="1"/>
      </xdr:nvSpPr>
      <xdr:spPr>
        <a:xfrm>
          <a:off x="5041900" y="1094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67</xdr:row>
      <xdr:rowOff>155222</xdr:rowOff>
    </xdr:from>
    <xdr:to>
      <xdr:col>19</xdr:col>
      <xdr:colOff>184150</xdr:colOff>
      <xdr:row>68</xdr:row>
      <xdr:rowOff>85372</xdr:rowOff>
    </xdr:to>
    <xdr:sp macro="" textlink="">
      <xdr:nvSpPr>
        <xdr:cNvPr id="155" name="楕円 154"/>
        <xdr:cNvSpPr/>
      </xdr:nvSpPr>
      <xdr:spPr>
        <a:xfrm>
          <a:off x="4064000" y="1164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68</xdr:row>
      <xdr:rowOff>70149</xdr:rowOff>
    </xdr:from>
    <xdr:ext cx="736600" cy="259045"/>
    <xdr:sp macro="" textlink="">
      <xdr:nvSpPr>
        <xdr:cNvPr id="156" name="テキスト ボックス 155"/>
        <xdr:cNvSpPr txBox="1"/>
      </xdr:nvSpPr>
      <xdr:spPr>
        <a:xfrm>
          <a:off x="3733800" y="11728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151695</xdr:rowOff>
    </xdr:from>
    <xdr:to>
      <xdr:col>15</xdr:col>
      <xdr:colOff>133350</xdr:colOff>
      <xdr:row>62</xdr:row>
      <xdr:rowOff>81845</xdr:rowOff>
    </xdr:to>
    <xdr:sp macro="" textlink="">
      <xdr:nvSpPr>
        <xdr:cNvPr id="157" name="楕円 156"/>
        <xdr:cNvSpPr/>
      </xdr:nvSpPr>
      <xdr:spPr>
        <a:xfrm>
          <a:off x="3175000" y="1061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66622</xdr:rowOff>
    </xdr:from>
    <xdr:ext cx="762000" cy="259045"/>
    <xdr:sp macro="" textlink="">
      <xdr:nvSpPr>
        <xdr:cNvPr id="158" name="テキスト ボックス 157"/>
        <xdr:cNvSpPr txBox="1"/>
      </xdr:nvSpPr>
      <xdr:spPr>
        <a:xfrm>
          <a:off x="2844800" y="106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55739</xdr:rowOff>
    </xdr:from>
    <xdr:to>
      <xdr:col>11</xdr:col>
      <xdr:colOff>82550</xdr:colOff>
      <xdr:row>65</xdr:row>
      <xdr:rowOff>157339</xdr:rowOff>
    </xdr:to>
    <xdr:sp macro="" textlink="">
      <xdr:nvSpPr>
        <xdr:cNvPr id="159" name="楕円 158"/>
        <xdr:cNvSpPr/>
      </xdr:nvSpPr>
      <xdr:spPr>
        <a:xfrm>
          <a:off x="2286000" y="111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142116</xdr:rowOff>
    </xdr:from>
    <xdr:ext cx="762000" cy="259045"/>
    <xdr:sp macro="" textlink="">
      <xdr:nvSpPr>
        <xdr:cNvPr id="160" name="テキスト ボックス 159"/>
        <xdr:cNvSpPr txBox="1"/>
      </xdr:nvSpPr>
      <xdr:spPr>
        <a:xfrm>
          <a:off x="1955800" y="1128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98778</xdr:rowOff>
    </xdr:from>
    <xdr:to>
      <xdr:col>7</xdr:col>
      <xdr:colOff>31750</xdr:colOff>
      <xdr:row>67</xdr:row>
      <xdr:rowOff>28928</xdr:rowOff>
    </xdr:to>
    <xdr:sp macro="" textlink="">
      <xdr:nvSpPr>
        <xdr:cNvPr id="161" name="楕円 160"/>
        <xdr:cNvSpPr/>
      </xdr:nvSpPr>
      <xdr:spPr>
        <a:xfrm>
          <a:off x="1397000" y="1141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13705</xdr:rowOff>
    </xdr:from>
    <xdr:ext cx="762000" cy="259045"/>
    <xdr:sp macro="" textlink="">
      <xdr:nvSpPr>
        <xdr:cNvPr id="162" name="テキスト ボックス 161"/>
        <xdr:cNvSpPr txBox="1"/>
      </xdr:nvSpPr>
      <xdr:spPr>
        <a:xfrm>
          <a:off x="1066800" y="11500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[157,809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8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800" b="0" i="0" baseline="0">
              <a:solidFill>
                <a:schemeClr val="dk1"/>
              </a:solidFill>
              <a:effectLst/>
              <a:latin typeface="ＭＳ ゴシック" panose="020B0609070205080204" pitchFamily="49" charset="-128"/>
              <a:ea typeface="ＭＳ ゴシック" panose="020B0609070205080204" pitchFamily="49" charset="-128"/>
              <a:cs typeface="+mn-cs"/>
            </a:rPr>
            <a:t>　人件費は、一般職の採用抑制及び技能労務職の退職者不補充による職員削減を実施したことにより、合併直後の平成</a:t>
          </a:r>
          <a:r>
            <a:rPr kumimoji="1" lang="en-US" altLang="ja-JP" sz="800" b="0" i="0" baseline="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800" b="0" i="0" baseline="0">
              <a:solidFill>
                <a:schemeClr val="dk1"/>
              </a:solidFill>
              <a:effectLst/>
              <a:latin typeface="ＭＳ ゴシック" panose="020B0609070205080204" pitchFamily="49" charset="-128"/>
              <a:ea typeface="ＭＳ ゴシック" panose="020B0609070205080204" pitchFamily="49" charset="-128"/>
              <a:cs typeface="+mn-cs"/>
            </a:rPr>
            <a:t>年度と比較して</a:t>
          </a:r>
          <a:r>
            <a:rPr kumimoji="1" lang="en-US" altLang="ja-JP" sz="800" b="0" i="0" baseline="0">
              <a:solidFill>
                <a:schemeClr val="dk1"/>
              </a:solidFill>
              <a:effectLst/>
              <a:latin typeface="ＭＳ ゴシック" panose="020B0609070205080204" pitchFamily="49" charset="-128"/>
              <a:ea typeface="ＭＳ ゴシック" panose="020B0609070205080204" pitchFamily="49" charset="-128"/>
              <a:cs typeface="+mn-cs"/>
            </a:rPr>
            <a:t>260</a:t>
          </a:r>
          <a:r>
            <a:rPr kumimoji="1" lang="ja-JP" altLang="en-US" sz="800" b="0" i="0" baseline="0">
              <a:solidFill>
                <a:schemeClr val="dk1"/>
              </a:solidFill>
              <a:effectLst/>
              <a:latin typeface="ＭＳ ゴシック" panose="020B0609070205080204" pitchFamily="49" charset="-128"/>
              <a:ea typeface="ＭＳ ゴシック" panose="020B0609070205080204" pitchFamily="49" charset="-128"/>
              <a:cs typeface="+mn-cs"/>
            </a:rPr>
            <a:t>人の減で、</a:t>
          </a:r>
          <a:r>
            <a:rPr kumimoji="1" lang="ja-JP" altLang="ja-JP" sz="8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人口</a:t>
          </a:r>
          <a:r>
            <a:rPr kumimoji="1" lang="en-US" altLang="ja-JP" sz="8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1,000</a:t>
          </a:r>
          <a:r>
            <a:rPr kumimoji="1" lang="ja-JP" altLang="ja-JP" sz="8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人当たりの職員数では類似団体より</a:t>
          </a:r>
          <a:r>
            <a:rPr kumimoji="1" lang="en-US" altLang="ja-JP" sz="8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1.12</a:t>
          </a:r>
          <a:r>
            <a:rPr kumimoji="1" lang="ja-JP" altLang="ja-JP" sz="8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人少なくなっている。</a:t>
          </a:r>
          <a:r>
            <a:rPr kumimoji="1" lang="ja-JP" altLang="en-US" sz="8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決算額は</a:t>
          </a:r>
          <a:r>
            <a:rPr kumimoji="1" lang="ja-JP" altLang="ja-JP" sz="8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8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18</a:t>
          </a:r>
          <a:r>
            <a:rPr kumimoji="1" lang="ja-JP" altLang="ja-JP" sz="8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年度と比較すると</a:t>
          </a:r>
          <a:r>
            <a:rPr kumimoji="1" lang="en-US" altLang="ja-JP" sz="8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1,684</a:t>
          </a:r>
          <a:r>
            <a:rPr kumimoji="1" lang="ja-JP" altLang="ja-JP" sz="8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a:t>
          </a:r>
          <a:r>
            <a:rPr kumimoji="1" lang="ja-JP" altLang="en-US" sz="8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となったが</a:t>
          </a:r>
          <a:r>
            <a:rPr kumimoji="1" lang="ja-JP" altLang="ja-JP" sz="8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8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給与改定等の影響により</a:t>
          </a:r>
          <a:r>
            <a:rPr kumimoji="1" lang="ja-JP" altLang="ja-JP" sz="8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前年度比較では</a:t>
          </a:r>
          <a:r>
            <a:rPr kumimoji="1" lang="en-US" altLang="ja-JP" sz="8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428</a:t>
          </a:r>
          <a:r>
            <a:rPr kumimoji="1" lang="ja-JP" altLang="ja-JP" sz="8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百万円の</a:t>
          </a:r>
          <a:r>
            <a:rPr kumimoji="1" lang="ja-JP" altLang="en-US" sz="8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8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となっている。　</a:t>
          </a:r>
          <a:endParaRPr lang="ja-JP" altLang="ja-JP" sz="8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800" b="0" i="0" baseline="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8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物件費は、物価高騰の影響を受け委託料等が増加傾向にあ</a:t>
          </a:r>
          <a:r>
            <a:rPr kumimoji="1" lang="ja-JP" altLang="en-US" sz="8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り、またふるさと応援寄附金の増に伴い関連経費が増加しているが</a:t>
          </a:r>
          <a:r>
            <a:rPr kumimoji="1" lang="ja-JP" altLang="ja-JP" sz="8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8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新型コロナウイルスワクチン接種関連事業の縮小等により前年度</a:t>
          </a:r>
          <a:r>
            <a:rPr kumimoji="1" lang="ja-JP" altLang="ja-JP" sz="8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比</a:t>
          </a:r>
          <a:r>
            <a:rPr kumimoji="1" lang="en-US" altLang="ja-JP" sz="8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225</a:t>
          </a:r>
          <a:r>
            <a:rPr kumimoji="1" lang="ja-JP" altLang="ja-JP" sz="8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百万円の減となった。</a:t>
          </a:r>
          <a:endParaRPr lang="ja-JP" altLang="ja-JP" sz="8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800" b="0" i="0" baseline="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8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人件費との合算では</a:t>
          </a:r>
          <a:r>
            <a:rPr kumimoji="1" lang="ja-JP" altLang="en-US" sz="8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8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前年度比</a:t>
          </a:r>
          <a:r>
            <a:rPr kumimoji="1" lang="en-US" altLang="ja-JP" sz="8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204</a:t>
          </a:r>
          <a:r>
            <a:rPr kumimoji="1" lang="ja-JP" altLang="en-US" sz="8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a:t>
          </a:r>
          <a:r>
            <a:rPr kumimoji="1" lang="ja-JP" altLang="ja-JP" sz="8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円</a:t>
          </a:r>
          <a:r>
            <a:rPr kumimoji="1" lang="ja-JP" altLang="en-US" sz="8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8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となり、人口減少</a:t>
          </a:r>
          <a:r>
            <a:rPr kumimoji="1" lang="ja-JP" altLang="en-US" sz="8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もあることから</a:t>
          </a:r>
          <a:r>
            <a:rPr kumimoji="1" lang="en-US" altLang="ja-JP" sz="8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ja-JP" sz="8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人当たり決算額は前年比</a:t>
          </a:r>
          <a:r>
            <a:rPr kumimoji="1" lang="en-US" altLang="ja-JP" sz="8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1,190</a:t>
          </a:r>
          <a:r>
            <a:rPr kumimoji="1" lang="ja-JP" altLang="ja-JP" sz="8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円の</a:t>
          </a:r>
          <a:r>
            <a:rPr kumimoji="1" lang="ja-JP" altLang="en-US" sz="8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8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a:t>
          </a:r>
          <a:r>
            <a:rPr kumimoji="1" lang="ja-JP" altLang="en-US" sz="8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なったが</a:t>
          </a:r>
          <a:r>
            <a:rPr kumimoji="1" lang="ja-JP" altLang="ja-JP" sz="8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、類似団体平均・全国平均</a:t>
          </a:r>
          <a:r>
            <a:rPr kumimoji="1" lang="ja-JP" altLang="en-US" sz="8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ともに</a:t>
          </a:r>
          <a:r>
            <a:rPr kumimoji="1" lang="ja-JP" altLang="ja-JP" sz="8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下回った。</a:t>
          </a:r>
          <a:endParaRPr lang="ja-JP" altLang="ja-JP" sz="8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8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財政計画においては、経常経費である物件費の削減による効果額を一定程度見込んでいることから、</a:t>
          </a:r>
          <a:r>
            <a:rPr kumimoji="1" lang="ja-JP" altLang="en-US" sz="8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ふるさと応援寄附事業のような歳入に連動して経費も増加するという特殊な事業を除き、ＤＸ推進及びＧＸ</a:t>
          </a:r>
          <a:r>
            <a:rPr kumimoji="1" lang="ja-JP" altLang="ja-JP" sz="8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推進を図りながら経費の節減に取り組む必要がある。</a:t>
          </a:r>
          <a:endParaRPr lang="ja-JP" altLang="ja-JP" sz="8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8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9" name="直線コネクタ 178"/>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80" name="テキスト ボックス 179"/>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81" name="直線コネクタ 180"/>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82" name="テキスト ボックス 181"/>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83" name="直線コネクタ 182"/>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84" name="テキスト ボックス 183"/>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5" name="直線コネクタ 184"/>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6" name="テキスト ボックス 185"/>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7" name="直線コネクタ 186"/>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8" name="テキスト ボックス 187"/>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9" name="直線コネクタ 188"/>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90" name="テキスト ボックス 189"/>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91" name="直線コネクタ 190"/>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92" name="テキスト ボックス 191"/>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3" name="直線コネクタ 19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4" name="テキスト ボックス 19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7917</xdr:rowOff>
    </xdr:from>
    <xdr:to>
      <xdr:col>23</xdr:col>
      <xdr:colOff>133350</xdr:colOff>
      <xdr:row>89</xdr:row>
      <xdr:rowOff>127687</xdr:rowOff>
    </xdr:to>
    <xdr:cxnSp macro="">
      <xdr:nvCxnSpPr>
        <xdr:cNvPr id="196" name="直線コネクタ 195"/>
        <xdr:cNvCxnSpPr/>
      </xdr:nvCxnSpPr>
      <xdr:spPr>
        <a:xfrm flipV="1">
          <a:off x="4953000" y="13895367"/>
          <a:ext cx="0" cy="1491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99764</xdr:rowOff>
    </xdr:from>
    <xdr:ext cx="762000" cy="259045"/>
    <xdr:sp macro="" textlink="">
      <xdr:nvSpPr>
        <xdr:cNvPr id="197" name="人件費・物件費等の状況最小値テキスト"/>
        <xdr:cNvSpPr txBox="1"/>
      </xdr:nvSpPr>
      <xdr:spPr>
        <a:xfrm>
          <a:off x="5041900" y="15358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127687</xdr:rowOff>
    </xdr:from>
    <xdr:to>
      <xdr:col>24</xdr:col>
      <xdr:colOff>12700</xdr:colOff>
      <xdr:row>89</xdr:row>
      <xdr:rowOff>127687</xdr:rowOff>
    </xdr:to>
    <xdr:cxnSp macro="">
      <xdr:nvCxnSpPr>
        <xdr:cNvPr id="198" name="直線コネクタ 197"/>
        <xdr:cNvCxnSpPr/>
      </xdr:nvCxnSpPr>
      <xdr:spPr>
        <a:xfrm>
          <a:off x="4864100" y="1538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94294</xdr:rowOff>
    </xdr:from>
    <xdr:ext cx="762000" cy="259045"/>
    <xdr:sp macro="" textlink="">
      <xdr:nvSpPr>
        <xdr:cNvPr id="199" name="人件費・物件費等の状況最大値テキスト"/>
        <xdr:cNvSpPr txBox="1"/>
      </xdr:nvSpPr>
      <xdr:spPr>
        <a:xfrm>
          <a:off x="5041900" y="1363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7917</xdr:rowOff>
    </xdr:from>
    <xdr:to>
      <xdr:col>24</xdr:col>
      <xdr:colOff>12700</xdr:colOff>
      <xdr:row>81</xdr:row>
      <xdr:rowOff>7917</xdr:rowOff>
    </xdr:to>
    <xdr:cxnSp macro="">
      <xdr:nvCxnSpPr>
        <xdr:cNvPr id="200" name="直線コネクタ 199"/>
        <xdr:cNvCxnSpPr/>
      </xdr:nvCxnSpPr>
      <xdr:spPr>
        <a:xfrm>
          <a:off x="4864100" y="13895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152211</xdr:rowOff>
    </xdr:from>
    <xdr:to>
      <xdr:col>23</xdr:col>
      <xdr:colOff>133350</xdr:colOff>
      <xdr:row>84</xdr:row>
      <xdr:rowOff>170157</xdr:rowOff>
    </xdr:to>
    <xdr:cxnSp macro="">
      <xdr:nvCxnSpPr>
        <xdr:cNvPr id="201" name="直線コネクタ 200"/>
        <xdr:cNvCxnSpPr/>
      </xdr:nvCxnSpPr>
      <xdr:spPr>
        <a:xfrm>
          <a:off x="4114800" y="14554011"/>
          <a:ext cx="838200" cy="1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27981</xdr:rowOff>
    </xdr:from>
    <xdr:ext cx="762000" cy="259045"/>
    <xdr:sp macro="" textlink="">
      <xdr:nvSpPr>
        <xdr:cNvPr id="202" name="人件費・物件費等の状況平均値テキスト"/>
        <xdr:cNvSpPr txBox="1"/>
      </xdr:nvSpPr>
      <xdr:spPr>
        <a:xfrm>
          <a:off x="5041900" y="14601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55904</xdr:rowOff>
    </xdr:from>
    <xdr:to>
      <xdr:col>23</xdr:col>
      <xdr:colOff>184150</xdr:colOff>
      <xdr:row>85</xdr:row>
      <xdr:rowOff>157504</xdr:rowOff>
    </xdr:to>
    <xdr:sp macro="" textlink="">
      <xdr:nvSpPr>
        <xdr:cNvPr id="203" name="フローチャート: 判断 202"/>
        <xdr:cNvSpPr/>
      </xdr:nvSpPr>
      <xdr:spPr>
        <a:xfrm>
          <a:off x="4902200" y="1462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152211</xdr:rowOff>
    </xdr:from>
    <xdr:to>
      <xdr:col>19</xdr:col>
      <xdr:colOff>133350</xdr:colOff>
      <xdr:row>85</xdr:row>
      <xdr:rowOff>87897</xdr:rowOff>
    </xdr:to>
    <xdr:cxnSp macro="">
      <xdr:nvCxnSpPr>
        <xdr:cNvPr id="204" name="直線コネクタ 203"/>
        <xdr:cNvCxnSpPr/>
      </xdr:nvCxnSpPr>
      <xdr:spPr>
        <a:xfrm flipV="1">
          <a:off x="3225800" y="14554011"/>
          <a:ext cx="889000" cy="10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31186</xdr:rowOff>
    </xdr:from>
    <xdr:to>
      <xdr:col>19</xdr:col>
      <xdr:colOff>184150</xdr:colOff>
      <xdr:row>85</xdr:row>
      <xdr:rowOff>132786</xdr:rowOff>
    </xdr:to>
    <xdr:sp macro="" textlink="">
      <xdr:nvSpPr>
        <xdr:cNvPr id="205" name="フローチャート: 判断 204"/>
        <xdr:cNvSpPr/>
      </xdr:nvSpPr>
      <xdr:spPr>
        <a:xfrm>
          <a:off x="4064000" y="1460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117563</xdr:rowOff>
    </xdr:from>
    <xdr:ext cx="736600" cy="259045"/>
    <xdr:sp macro="" textlink="">
      <xdr:nvSpPr>
        <xdr:cNvPr id="206" name="テキスト ボックス 205"/>
        <xdr:cNvSpPr txBox="1"/>
      </xdr:nvSpPr>
      <xdr:spPr>
        <a:xfrm>
          <a:off x="3733800" y="14690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63743</xdr:rowOff>
    </xdr:from>
    <xdr:to>
      <xdr:col>15</xdr:col>
      <xdr:colOff>82550</xdr:colOff>
      <xdr:row>85</xdr:row>
      <xdr:rowOff>87897</xdr:rowOff>
    </xdr:to>
    <xdr:cxnSp macro="">
      <xdr:nvCxnSpPr>
        <xdr:cNvPr id="207" name="直線コネクタ 206"/>
        <xdr:cNvCxnSpPr/>
      </xdr:nvCxnSpPr>
      <xdr:spPr>
        <a:xfrm>
          <a:off x="2336800" y="14465543"/>
          <a:ext cx="889000" cy="19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121634</xdr:rowOff>
    </xdr:from>
    <xdr:to>
      <xdr:col>15</xdr:col>
      <xdr:colOff>133350</xdr:colOff>
      <xdr:row>85</xdr:row>
      <xdr:rowOff>51784</xdr:rowOff>
    </xdr:to>
    <xdr:sp macro="" textlink="">
      <xdr:nvSpPr>
        <xdr:cNvPr id="208" name="フローチャート: 判断 207"/>
        <xdr:cNvSpPr/>
      </xdr:nvSpPr>
      <xdr:spPr>
        <a:xfrm>
          <a:off x="3175000" y="1452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61961</xdr:rowOff>
    </xdr:from>
    <xdr:ext cx="762000" cy="259045"/>
    <xdr:sp macro="" textlink="">
      <xdr:nvSpPr>
        <xdr:cNvPr id="209" name="テキスト ボックス 208"/>
        <xdr:cNvSpPr txBox="1"/>
      </xdr:nvSpPr>
      <xdr:spPr>
        <a:xfrm>
          <a:off x="2844800" y="1429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156642</xdr:rowOff>
    </xdr:from>
    <xdr:to>
      <xdr:col>11</xdr:col>
      <xdr:colOff>31750</xdr:colOff>
      <xdr:row>84</xdr:row>
      <xdr:rowOff>63743</xdr:rowOff>
    </xdr:to>
    <xdr:cxnSp macro="">
      <xdr:nvCxnSpPr>
        <xdr:cNvPr id="210" name="直線コネクタ 209"/>
        <xdr:cNvCxnSpPr/>
      </xdr:nvCxnSpPr>
      <xdr:spPr>
        <a:xfrm>
          <a:off x="1447800" y="14215542"/>
          <a:ext cx="889000" cy="25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39267</xdr:rowOff>
    </xdr:from>
    <xdr:to>
      <xdr:col>11</xdr:col>
      <xdr:colOff>82550</xdr:colOff>
      <xdr:row>83</xdr:row>
      <xdr:rowOff>140867</xdr:rowOff>
    </xdr:to>
    <xdr:sp macro="" textlink="">
      <xdr:nvSpPr>
        <xdr:cNvPr id="211" name="フローチャート: 判断 210"/>
        <xdr:cNvSpPr/>
      </xdr:nvSpPr>
      <xdr:spPr>
        <a:xfrm>
          <a:off x="2286000" y="1426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151044</xdr:rowOff>
    </xdr:from>
    <xdr:ext cx="762000" cy="259045"/>
    <xdr:sp macro="" textlink="">
      <xdr:nvSpPr>
        <xdr:cNvPr id="212" name="テキスト ボックス 211"/>
        <xdr:cNvSpPr txBox="1"/>
      </xdr:nvSpPr>
      <xdr:spPr>
        <a:xfrm>
          <a:off x="1955800" y="14038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16666</xdr:rowOff>
    </xdr:from>
    <xdr:to>
      <xdr:col>7</xdr:col>
      <xdr:colOff>31750</xdr:colOff>
      <xdr:row>82</xdr:row>
      <xdr:rowOff>118266</xdr:rowOff>
    </xdr:to>
    <xdr:sp macro="" textlink="">
      <xdr:nvSpPr>
        <xdr:cNvPr id="213" name="フローチャート: 判断 212"/>
        <xdr:cNvSpPr/>
      </xdr:nvSpPr>
      <xdr:spPr>
        <a:xfrm>
          <a:off x="1397000" y="1407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128443</xdr:rowOff>
    </xdr:from>
    <xdr:ext cx="762000" cy="259045"/>
    <xdr:sp macro="" textlink="">
      <xdr:nvSpPr>
        <xdr:cNvPr id="214" name="テキスト ボックス 213"/>
        <xdr:cNvSpPr txBox="1"/>
      </xdr:nvSpPr>
      <xdr:spPr>
        <a:xfrm>
          <a:off x="1066800" y="13844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5" name="テキスト ボックス 21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6" name="テキスト ボックス 21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7" name="テキスト ボックス 21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8" name="テキスト ボックス 21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9" name="テキスト ボックス 21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119357</xdr:rowOff>
    </xdr:from>
    <xdr:to>
      <xdr:col>23</xdr:col>
      <xdr:colOff>184150</xdr:colOff>
      <xdr:row>85</xdr:row>
      <xdr:rowOff>49507</xdr:rowOff>
    </xdr:to>
    <xdr:sp macro="" textlink="">
      <xdr:nvSpPr>
        <xdr:cNvPr id="220" name="楕円 219"/>
        <xdr:cNvSpPr/>
      </xdr:nvSpPr>
      <xdr:spPr>
        <a:xfrm>
          <a:off x="4902200" y="1452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135884</xdr:rowOff>
    </xdr:from>
    <xdr:ext cx="762000" cy="259045"/>
    <xdr:sp macro="" textlink="">
      <xdr:nvSpPr>
        <xdr:cNvPr id="221" name="人件費・物件費等の状況該当値テキスト"/>
        <xdr:cNvSpPr txBox="1"/>
      </xdr:nvSpPr>
      <xdr:spPr>
        <a:xfrm>
          <a:off x="5041900" y="1436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101411</xdr:rowOff>
    </xdr:from>
    <xdr:to>
      <xdr:col>19</xdr:col>
      <xdr:colOff>184150</xdr:colOff>
      <xdr:row>85</xdr:row>
      <xdr:rowOff>31561</xdr:rowOff>
    </xdr:to>
    <xdr:sp macro="" textlink="">
      <xdr:nvSpPr>
        <xdr:cNvPr id="222" name="楕円 221"/>
        <xdr:cNvSpPr/>
      </xdr:nvSpPr>
      <xdr:spPr>
        <a:xfrm>
          <a:off x="4064000" y="1450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41738</xdr:rowOff>
    </xdr:from>
    <xdr:ext cx="736600" cy="259045"/>
    <xdr:sp macro="" textlink="">
      <xdr:nvSpPr>
        <xdr:cNvPr id="223" name="テキスト ボックス 222"/>
        <xdr:cNvSpPr txBox="1"/>
      </xdr:nvSpPr>
      <xdr:spPr>
        <a:xfrm>
          <a:off x="3733800" y="14272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37097</xdr:rowOff>
    </xdr:from>
    <xdr:to>
      <xdr:col>15</xdr:col>
      <xdr:colOff>133350</xdr:colOff>
      <xdr:row>85</xdr:row>
      <xdr:rowOff>138697</xdr:rowOff>
    </xdr:to>
    <xdr:sp macro="" textlink="">
      <xdr:nvSpPr>
        <xdr:cNvPr id="224" name="楕円 223"/>
        <xdr:cNvSpPr/>
      </xdr:nvSpPr>
      <xdr:spPr>
        <a:xfrm>
          <a:off x="3175000" y="1461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123474</xdr:rowOff>
    </xdr:from>
    <xdr:ext cx="762000" cy="259045"/>
    <xdr:sp macro="" textlink="">
      <xdr:nvSpPr>
        <xdr:cNvPr id="225" name="テキスト ボックス 224"/>
        <xdr:cNvSpPr txBox="1"/>
      </xdr:nvSpPr>
      <xdr:spPr>
        <a:xfrm>
          <a:off x="2844800" y="14696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12943</xdr:rowOff>
    </xdr:from>
    <xdr:to>
      <xdr:col>11</xdr:col>
      <xdr:colOff>82550</xdr:colOff>
      <xdr:row>84</xdr:row>
      <xdr:rowOff>114543</xdr:rowOff>
    </xdr:to>
    <xdr:sp macro="" textlink="">
      <xdr:nvSpPr>
        <xdr:cNvPr id="226" name="楕円 225"/>
        <xdr:cNvSpPr/>
      </xdr:nvSpPr>
      <xdr:spPr>
        <a:xfrm>
          <a:off x="2286000" y="1441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99320</xdr:rowOff>
    </xdr:from>
    <xdr:ext cx="762000" cy="259045"/>
    <xdr:sp macro="" textlink="">
      <xdr:nvSpPr>
        <xdr:cNvPr id="227" name="テキスト ボックス 226"/>
        <xdr:cNvSpPr txBox="1"/>
      </xdr:nvSpPr>
      <xdr:spPr>
        <a:xfrm>
          <a:off x="1955800" y="1450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105842</xdr:rowOff>
    </xdr:from>
    <xdr:to>
      <xdr:col>7</xdr:col>
      <xdr:colOff>31750</xdr:colOff>
      <xdr:row>83</xdr:row>
      <xdr:rowOff>35992</xdr:rowOff>
    </xdr:to>
    <xdr:sp macro="" textlink="">
      <xdr:nvSpPr>
        <xdr:cNvPr id="228" name="楕円 227"/>
        <xdr:cNvSpPr/>
      </xdr:nvSpPr>
      <xdr:spPr>
        <a:xfrm>
          <a:off x="1397000" y="1416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20769</xdr:rowOff>
    </xdr:from>
    <xdr:ext cx="762000" cy="259045"/>
    <xdr:sp macro="" textlink="">
      <xdr:nvSpPr>
        <xdr:cNvPr id="229" name="テキスト ボックス 228"/>
        <xdr:cNvSpPr txBox="1"/>
      </xdr:nvSpPr>
      <xdr:spPr>
        <a:xfrm>
          <a:off x="1066800" y="1425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30" name="正方形/長方形 22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1" name="テキスト ボックス 23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2" name="テキスト ボックス 23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3" name="正方形/長方形 23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4" name="正方形/長方形 23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5" name="正方形/長方形 23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6" name="正方形/長方形 23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7" name="正方形/長方形 23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8" name="正方形/長方形 23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9" name="正方形/長方形 23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40" name="正方形/長方形 23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1" name="正方形/長方形 24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2" name="テキスト ボックス 24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b="0" i="0" baseline="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27</a:t>
          </a:r>
          <a:r>
            <a:rPr kumimoji="1"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年度における類似団体の区分見直し以降、類似団体内順位の概ね中位に位置している。また、ここ数年は給与制度の大幅な見直し等を実施していないため、ほぼ横ばいで推移している。</a:t>
          </a:r>
          <a:endParaRPr kumimoji="1" lang="en-US"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高卒職員の管理職登用がラスパイレス指数に影響することを踏まえつつ、今後も適正な給与水準の維持に努める。</a:t>
          </a:r>
          <a:endParaRPr lang="ja-JP" altLang="ja-JP" sz="10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3" name="直線コネクタ 24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4" name="テキスト ボックス 24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5" name="直線コネクタ 24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6" name="テキスト ボックス 24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7" name="直線コネクタ 24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8" name="テキスト ボックス 24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9" name="直線コネクタ 24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50" name="テキスト ボックス 24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51" name="直線コネクタ 25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2" name="テキスト ボックス 25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3" name="直線コネクタ 25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4" name="テキスト ボックス 25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5" name="直線コネクタ 25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6" name="テキスト ボックス 25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7" name="直線コネクタ 25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8" name="テキスト ボックス 25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907</xdr:rowOff>
    </xdr:to>
    <xdr:cxnSp macro="">
      <xdr:nvCxnSpPr>
        <xdr:cNvPr id="260" name="直線コネクタ 259"/>
        <xdr:cNvCxnSpPr/>
      </xdr:nvCxnSpPr>
      <xdr:spPr>
        <a:xfrm flipV="1">
          <a:off x="17018000" y="13743214"/>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61" name="給与水準   （国との比較）最小値テキスト"/>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62" name="直線コネクタ 261"/>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63" name="給与水準   （国との比較）最大値テキスト"/>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64" name="直線コネクタ 263"/>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84</xdr:row>
      <xdr:rowOff>168729</xdr:rowOff>
    </xdr:to>
    <xdr:cxnSp macro="">
      <xdr:nvCxnSpPr>
        <xdr:cNvPr id="265" name="直線コネクタ 264"/>
        <xdr:cNvCxnSpPr/>
      </xdr:nvCxnSpPr>
      <xdr:spPr>
        <a:xfrm flipV="1">
          <a:off x="16179800" y="1453605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99077</xdr:rowOff>
    </xdr:from>
    <xdr:ext cx="762000" cy="259045"/>
    <xdr:sp macro="" textlink="">
      <xdr:nvSpPr>
        <xdr:cNvPr id="266" name="給与水準   （国との比較）平均値テキスト"/>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7" name="フローチャート: 判断 266"/>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85</xdr:row>
      <xdr:rowOff>31750</xdr:rowOff>
    </xdr:to>
    <xdr:cxnSp macro="">
      <xdr:nvCxnSpPr>
        <xdr:cNvPr id="268" name="直線コネクタ 267"/>
        <xdr:cNvCxnSpPr/>
      </xdr:nvCxnSpPr>
      <xdr:spPr>
        <a:xfrm flipV="1">
          <a:off x="15290800" y="145705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69" name="フローチャート: 判断 268"/>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126291</xdr:rowOff>
    </xdr:from>
    <xdr:ext cx="736600" cy="259045"/>
    <xdr:sp macro="" textlink="">
      <xdr:nvSpPr>
        <xdr:cNvPr id="270" name="テキスト ボックス 269"/>
        <xdr:cNvSpPr txBox="1"/>
      </xdr:nvSpPr>
      <xdr:spPr>
        <a:xfrm>
          <a:off x="15798800" y="141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66221</xdr:rowOff>
    </xdr:to>
    <xdr:cxnSp macro="">
      <xdr:nvCxnSpPr>
        <xdr:cNvPr id="271" name="直線コネクタ 270"/>
        <xdr:cNvCxnSpPr/>
      </xdr:nvCxnSpPr>
      <xdr:spPr>
        <a:xfrm flipV="1">
          <a:off x="14401800" y="146050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72" name="フローチャート: 判断 271"/>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73" name="テキスト ボックス 272"/>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66221</xdr:rowOff>
    </xdr:from>
    <xdr:to>
      <xdr:col>68</xdr:col>
      <xdr:colOff>152400</xdr:colOff>
      <xdr:row>85</xdr:row>
      <xdr:rowOff>135164</xdr:rowOff>
    </xdr:to>
    <xdr:cxnSp macro="">
      <xdr:nvCxnSpPr>
        <xdr:cNvPr id="274" name="直線コネクタ 273"/>
        <xdr:cNvCxnSpPr/>
      </xdr:nvCxnSpPr>
      <xdr:spPr>
        <a:xfrm flipV="1">
          <a:off x="13512800" y="1463947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75" name="フローチャート: 判断 274"/>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76" name="テキスト ボックス 275"/>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77" name="フローチャート: 判断 276"/>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8" name="テキスト ボックス 277"/>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9" name="テキスト ボックス 27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80" name="テキスト ボックス 27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1" name="テキスト ボックス 28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2" name="テキスト ボックス 28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3" name="テキスト ボックス 28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84" name="楕円 283"/>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55534</xdr:rowOff>
    </xdr:from>
    <xdr:ext cx="762000" cy="259045"/>
    <xdr:sp macro="" textlink="">
      <xdr:nvSpPr>
        <xdr:cNvPr id="285" name="給与水準   （国との比較）該当値テキスト"/>
        <xdr:cNvSpPr txBox="1"/>
      </xdr:nvSpPr>
      <xdr:spPr>
        <a:xfrm>
          <a:off x="17106900" y="1445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117929</xdr:rowOff>
    </xdr:from>
    <xdr:to>
      <xdr:col>77</xdr:col>
      <xdr:colOff>95250</xdr:colOff>
      <xdr:row>85</xdr:row>
      <xdr:rowOff>48079</xdr:rowOff>
    </xdr:to>
    <xdr:sp macro="" textlink="">
      <xdr:nvSpPr>
        <xdr:cNvPr id="286" name="楕円 285"/>
        <xdr:cNvSpPr/>
      </xdr:nvSpPr>
      <xdr:spPr>
        <a:xfrm>
          <a:off x="16129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32856</xdr:rowOff>
    </xdr:from>
    <xdr:ext cx="736600" cy="259045"/>
    <xdr:sp macro="" textlink="">
      <xdr:nvSpPr>
        <xdr:cNvPr id="287" name="テキスト ボックス 286"/>
        <xdr:cNvSpPr txBox="1"/>
      </xdr:nvSpPr>
      <xdr:spPr>
        <a:xfrm>
          <a:off x="15798800" y="14606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8" name="楕円 287"/>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89" name="テキスト ボックス 288"/>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15421</xdr:rowOff>
    </xdr:from>
    <xdr:to>
      <xdr:col>68</xdr:col>
      <xdr:colOff>203200</xdr:colOff>
      <xdr:row>85</xdr:row>
      <xdr:rowOff>117021</xdr:rowOff>
    </xdr:to>
    <xdr:sp macro="" textlink="">
      <xdr:nvSpPr>
        <xdr:cNvPr id="290" name="楕円 289"/>
        <xdr:cNvSpPr/>
      </xdr:nvSpPr>
      <xdr:spPr>
        <a:xfrm>
          <a:off x="14351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101798</xdr:rowOff>
    </xdr:from>
    <xdr:ext cx="762000" cy="259045"/>
    <xdr:sp macro="" textlink="">
      <xdr:nvSpPr>
        <xdr:cNvPr id="291" name="テキスト ボックス 290"/>
        <xdr:cNvSpPr txBox="1"/>
      </xdr:nvSpPr>
      <xdr:spPr>
        <a:xfrm>
          <a:off x="14020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92" name="楕円 291"/>
        <xdr:cNvSpPr/>
      </xdr:nvSpPr>
      <xdr:spPr>
        <a:xfrm>
          <a:off x="13462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170741</xdr:rowOff>
    </xdr:from>
    <xdr:ext cx="762000" cy="259045"/>
    <xdr:sp macro="" textlink="">
      <xdr:nvSpPr>
        <xdr:cNvPr id="293" name="テキスト ボックス 292"/>
        <xdr:cNvSpPr txBox="1"/>
      </xdr:nvSpPr>
      <xdr:spPr>
        <a:xfrm>
          <a:off x="13131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4" name="正方形/長方形 29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5" name="テキスト ボックス 29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6" name="テキスト ボックス 29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7" name="正方形/長方形 29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8" name="正方形/長方形 29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9" name="正方形/長方形 29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300" name="正方形/長方形 29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1" name="正方形/長方形 30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2" name="正方形/長方形 30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正方形/長方形 30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4" name="正方形/長方形 30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5" name="正方形/長方形 30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6" name="テキスト ボックス 30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b="0" i="0" baseline="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18</a:t>
          </a:r>
          <a:r>
            <a:rPr kumimoji="1"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年２月の市町村合併以降、一般職の採用抑制及び技能労務職の退職者不補充による職員削減を実施したことにより、全国平均・類似団体を大幅に下回る数値となっている。</a:t>
          </a:r>
          <a:endParaRPr lang="ja-JP" altLang="ja-JP" sz="10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ja-JP" altLang="en-US"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年度における類似団体の人口</a:t>
          </a:r>
          <a:r>
            <a:rPr kumimoji="1" lang="en-US"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1,000</a:t>
          </a:r>
          <a:r>
            <a:rPr kumimoji="1"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人当たり職員数が</a:t>
          </a:r>
          <a:r>
            <a:rPr kumimoji="1" lang="en-US"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0.07</a:t>
          </a:r>
          <a:r>
            <a:rPr kumimoji="1"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人増加</a:t>
          </a:r>
          <a:r>
            <a:rPr kumimoji="1" lang="ja-JP" altLang="en-US"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したところ、</a:t>
          </a:r>
          <a:r>
            <a:rPr kumimoji="1"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当市においては、人口減少</a:t>
          </a:r>
          <a:r>
            <a:rPr kumimoji="1" lang="ja-JP" altLang="en-US"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及び職員数の増により、</a:t>
          </a:r>
          <a:r>
            <a:rPr kumimoji="1" lang="en-US"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0.27</a:t>
          </a:r>
          <a:r>
            <a:rPr kumimoji="1" lang="ja-JP" altLang="en-US"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人の増となった。</a:t>
          </a:r>
          <a:endParaRPr kumimoji="1" lang="en-US"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今後は、令和５年</a:t>
          </a:r>
          <a:r>
            <a:rPr kumimoji="1" lang="en-US"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月に見直しを行った第２次奥州市定員管理計画に基づき、事務事業の見直し及び組織再編等により、市民サービスの低下を防ぎつつ業務効率化を進めるほか、年齢構成を考慮した定員管理を進めていく。</a:t>
          </a:r>
          <a:endParaRPr lang="ja-JP" altLang="ja-JP" sz="10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7" name="テキスト ボックス 30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8" name="直線コネクタ 30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9" name="テキスト ボックス 30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10" name="直線コネクタ 30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11" name="テキスト ボックス 31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2" name="直線コネクタ 31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3" name="テキスト ボックス 31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4" name="直線コネクタ 31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5" name="テキスト ボックス 31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6" name="直線コネクタ 31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7" name="テキスト ボックス 31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8" name="直線コネクタ 31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9" name="テキスト ボックス 31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56092</xdr:rowOff>
    </xdr:from>
    <xdr:to>
      <xdr:col>81</xdr:col>
      <xdr:colOff>44450</xdr:colOff>
      <xdr:row>67</xdr:row>
      <xdr:rowOff>124248</xdr:rowOff>
    </xdr:to>
    <xdr:cxnSp macro="">
      <xdr:nvCxnSpPr>
        <xdr:cNvPr id="323" name="直線コネクタ 322"/>
        <xdr:cNvCxnSpPr/>
      </xdr:nvCxnSpPr>
      <xdr:spPr>
        <a:xfrm flipV="1">
          <a:off x="17018000" y="10171642"/>
          <a:ext cx="0" cy="1439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96325</xdr:rowOff>
    </xdr:from>
    <xdr:ext cx="762000" cy="259045"/>
    <xdr:sp macro="" textlink="">
      <xdr:nvSpPr>
        <xdr:cNvPr id="324" name="定員管理の状況最小値テキスト"/>
        <xdr:cNvSpPr txBox="1"/>
      </xdr:nvSpPr>
      <xdr:spPr>
        <a:xfrm>
          <a:off x="17106900" y="11583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124248</xdr:rowOff>
    </xdr:from>
    <xdr:to>
      <xdr:col>81</xdr:col>
      <xdr:colOff>133350</xdr:colOff>
      <xdr:row>67</xdr:row>
      <xdr:rowOff>124248</xdr:rowOff>
    </xdr:to>
    <xdr:cxnSp macro="">
      <xdr:nvCxnSpPr>
        <xdr:cNvPr id="325" name="直線コネクタ 324"/>
        <xdr:cNvCxnSpPr/>
      </xdr:nvCxnSpPr>
      <xdr:spPr>
        <a:xfrm>
          <a:off x="16929100" y="11611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142469</xdr:rowOff>
    </xdr:from>
    <xdr:ext cx="762000" cy="259045"/>
    <xdr:sp macro="" textlink="">
      <xdr:nvSpPr>
        <xdr:cNvPr id="326" name="定員管理の状況最大値テキスト"/>
        <xdr:cNvSpPr txBox="1"/>
      </xdr:nvSpPr>
      <xdr:spPr>
        <a:xfrm>
          <a:off x="17106900" y="991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56092</xdr:rowOff>
    </xdr:from>
    <xdr:to>
      <xdr:col>81</xdr:col>
      <xdr:colOff>133350</xdr:colOff>
      <xdr:row>59</xdr:row>
      <xdr:rowOff>56092</xdr:rowOff>
    </xdr:to>
    <xdr:cxnSp macro="">
      <xdr:nvCxnSpPr>
        <xdr:cNvPr id="327" name="直線コネクタ 326"/>
        <xdr:cNvCxnSpPr/>
      </xdr:nvCxnSpPr>
      <xdr:spPr>
        <a:xfrm>
          <a:off x="16929100" y="1017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116417</xdr:rowOff>
    </xdr:from>
    <xdr:to>
      <xdr:col>81</xdr:col>
      <xdr:colOff>44450</xdr:colOff>
      <xdr:row>60</xdr:row>
      <xdr:rowOff>53552</xdr:rowOff>
    </xdr:to>
    <xdr:cxnSp macro="">
      <xdr:nvCxnSpPr>
        <xdr:cNvPr id="328" name="直線コネクタ 327"/>
        <xdr:cNvCxnSpPr/>
      </xdr:nvCxnSpPr>
      <xdr:spPr>
        <a:xfrm>
          <a:off x="16179800" y="10231967"/>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82356</xdr:rowOff>
    </xdr:from>
    <xdr:ext cx="762000" cy="259045"/>
    <xdr:sp macro="" textlink="">
      <xdr:nvSpPr>
        <xdr:cNvPr id="329" name="定員管理の状況平均値テキスト"/>
        <xdr:cNvSpPr txBox="1"/>
      </xdr:nvSpPr>
      <xdr:spPr>
        <a:xfrm>
          <a:off x="17106900" y="107122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110279</xdr:rowOff>
    </xdr:from>
    <xdr:to>
      <xdr:col>81</xdr:col>
      <xdr:colOff>95250</xdr:colOff>
      <xdr:row>63</xdr:row>
      <xdr:rowOff>40429</xdr:rowOff>
    </xdr:to>
    <xdr:sp macro="" textlink="">
      <xdr:nvSpPr>
        <xdr:cNvPr id="330" name="フローチャート: 判断 329"/>
        <xdr:cNvSpPr/>
      </xdr:nvSpPr>
      <xdr:spPr>
        <a:xfrm>
          <a:off x="16967200" y="1074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104352</xdr:rowOff>
    </xdr:from>
    <xdr:to>
      <xdr:col>77</xdr:col>
      <xdr:colOff>44450</xdr:colOff>
      <xdr:row>59</xdr:row>
      <xdr:rowOff>116417</xdr:rowOff>
    </xdr:to>
    <xdr:cxnSp macro="">
      <xdr:nvCxnSpPr>
        <xdr:cNvPr id="331" name="直線コネクタ 330"/>
        <xdr:cNvCxnSpPr/>
      </xdr:nvCxnSpPr>
      <xdr:spPr>
        <a:xfrm>
          <a:off x="15290800" y="1021990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82127</xdr:rowOff>
    </xdr:from>
    <xdr:to>
      <xdr:col>77</xdr:col>
      <xdr:colOff>95250</xdr:colOff>
      <xdr:row>63</xdr:row>
      <xdr:rowOff>12277</xdr:rowOff>
    </xdr:to>
    <xdr:sp macro="" textlink="">
      <xdr:nvSpPr>
        <xdr:cNvPr id="332" name="フローチャート: 判断 331"/>
        <xdr:cNvSpPr/>
      </xdr:nvSpPr>
      <xdr:spPr>
        <a:xfrm>
          <a:off x="16129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168504</xdr:rowOff>
    </xdr:from>
    <xdr:ext cx="736600" cy="259045"/>
    <xdr:sp macro="" textlink="">
      <xdr:nvSpPr>
        <xdr:cNvPr id="333" name="テキスト ボックス 332"/>
        <xdr:cNvSpPr txBox="1"/>
      </xdr:nvSpPr>
      <xdr:spPr>
        <a:xfrm>
          <a:off x="15798800" y="10798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68156</xdr:rowOff>
    </xdr:from>
    <xdr:to>
      <xdr:col>72</xdr:col>
      <xdr:colOff>203200</xdr:colOff>
      <xdr:row>59</xdr:row>
      <xdr:rowOff>104352</xdr:rowOff>
    </xdr:to>
    <xdr:cxnSp macro="">
      <xdr:nvCxnSpPr>
        <xdr:cNvPr id="334" name="直線コネクタ 333"/>
        <xdr:cNvCxnSpPr/>
      </xdr:nvCxnSpPr>
      <xdr:spPr>
        <a:xfrm>
          <a:off x="14401800" y="10183706"/>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41910</xdr:rowOff>
    </xdr:from>
    <xdr:to>
      <xdr:col>73</xdr:col>
      <xdr:colOff>44450</xdr:colOff>
      <xdr:row>62</xdr:row>
      <xdr:rowOff>143510</xdr:rowOff>
    </xdr:to>
    <xdr:sp macro="" textlink="">
      <xdr:nvSpPr>
        <xdr:cNvPr id="335" name="フローチャート: 判断 334"/>
        <xdr:cNvSpPr/>
      </xdr:nvSpPr>
      <xdr:spPr>
        <a:xfrm>
          <a:off x="15240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128287</xdr:rowOff>
    </xdr:from>
    <xdr:ext cx="762000" cy="259045"/>
    <xdr:sp macro="" textlink="">
      <xdr:nvSpPr>
        <xdr:cNvPr id="336" name="テキスト ボックス 335"/>
        <xdr:cNvSpPr txBox="1"/>
      </xdr:nvSpPr>
      <xdr:spPr>
        <a:xfrm>
          <a:off x="14909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48048</xdr:rowOff>
    </xdr:from>
    <xdr:to>
      <xdr:col>68</xdr:col>
      <xdr:colOff>152400</xdr:colOff>
      <xdr:row>59</xdr:row>
      <xdr:rowOff>68156</xdr:rowOff>
    </xdr:to>
    <xdr:cxnSp macro="">
      <xdr:nvCxnSpPr>
        <xdr:cNvPr id="337" name="直線コネクタ 336"/>
        <xdr:cNvCxnSpPr/>
      </xdr:nvCxnSpPr>
      <xdr:spPr>
        <a:xfrm>
          <a:off x="13512800" y="10163598"/>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38" name="フローチャート: 判断 337"/>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46372</xdr:rowOff>
    </xdr:from>
    <xdr:ext cx="762000" cy="259045"/>
    <xdr:sp macro="" textlink="">
      <xdr:nvSpPr>
        <xdr:cNvPr id="339" name="テキスト ボックス 338"/>
        <xdr:cNvSpPr txBox="1"/>
      </xdr:nvSpPr>
      <xdr:spPr>
        <a:xfrm>
          <a:off x="14020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135467</xdr:rowOff>
    </xdr:from>
    <xdr:to>
      <xdr:col>64</xdr:col>
      <xdr:colOff>152400</xdr:colOff>
      <xdr:row>61</xdr:row>
      <xdr:rowOff>65617</xdr:rowOff>
    </xdr:to>
    <xdr:sp macro="" textlink="">
      <xdr:nvSpPr>
        <xdr:cNvPr id="340" name="フローチャート: 判断 339"/>
        <xdr:cNvSpPr/>
      </xdr:nvSpPr>
      <xdr:spPr>
        <a:xfrm>
          <a:off x="13462000" y="104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50394</xdr:rowOff>
    </xdr:from>
    <xdr:ext cx="762000" cy="259045"/>
    <xdr:sp macro="" textlink="">
      <xdr:nvSpPr>
        <xdr:cNvPr id="341" name="テキスト ボックス 340"/>
        <xdr:cNvSpPr txBox="1"/>
      </xdr:nvSpPr>
      <xdr:spPr>
        <a:xfrm>
          <a:off x="13131800" y="1050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2752</xdr:rowOff>
    </xdr:from>
    <xdr:to>
      <xdr:col>81</xdr:col>
      <xdr:colOff>95250</xdr:colOff>
      <xdr:row>60</xdr:row>
      <xdr:rowOff>104352</xdr:rowOff>
    </xdr:to>
    <xdr:sp macro="" textlink="">
      <xdr:nvSpPr>
        <xdr:cNvPr id="347" name="楕円 346"/>
        <xdr:cNvSpPr/>
      </xdr:nvSpPr>
      <xdr:spPr>
        <a:xfrm>
          <a:off x="16967200" y="1028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19279</xdr:rowOff>
    </xdr:from>
    <xdr:ext cx="762000" cy="259045"/>
    <xdr:sp macro="" textlink="">
      <xdr:nvSpPr>
        <xdr:cNvPr id="348" name="定員管理の状況該当値テキスト"/>
        <xdr:cNvSpPr txBox="1"/>
      </xdr:nvSpPr>
      <xdr:spPr>
        <a:xfrm>
          <a:off x="17106900" y="10134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65617</xdr:rowOff>
    </xdr:from>
    <xdr:to>
      <xdr:col>77</xdr:col>
      <xdr:colOff>95250</xdr:colOff>
      <xdr:row>59</xdr:row>
      <xdr:rowOff>167217</xdr:rowOff>
    </xdr:to>
    <xdr:sp macro="" textlink="">
      <xdr:nvSpPr>
        <xdr:cNvPr id="349" name="楕円 348"/>
        <xdr:cNvSpPr/>
      </xdr:nvSpPr>
      <xdr:spPr>
        <a:xfrm>
          <a:off x="161290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5944</xdr:rowOff>
    </xdr:from>
    <xdr:ext cx="736600" cy="259045"/>
    <xdr:sp macro="" textlink="">
      <xdr:nvSpPr>
        <xdr:cNvPr id="350" name="テキスト ボックス 349"/>
        <xdr:cNvSpPr txBox="1"/>
      </xdr:nvSpPr>
      <xdr:spPr>
        <a:xfrm>
          <a:off x="15798800" y="9950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53552</xdr:rowOff>
    </xdr:from>
    <xdr:to>
      <xdr:col>73</xdr:col>
      <xdr:colOff>44450</xdr:colOff>
      <xdr:row>59</xdr:row>
      <xdr:rowOff>155152</xdr:rowOff>
    </xdr:to>
    <xdr:sp macro="" textlink="">
      <xdr:nvSpPr>
        <xdr:cNvPr id="351" name="楕円 350"/>
        <xdr:cNvSpPr/>
      </xdr:nvSpPr>
      <xdr:spPr>
        <a:xfrm>
          <a:off x="15240000" y="1016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165329</xdr:rowOff>
    </xdr:from>
    <xdr:ext cx="762000" cy="259045"/>
    <xdr:sp macro="" textlink="">
      <xdr:nvSpPr>
        <xdr:cNvPr id="352" name="テキスト ボックス 351"/>
        <xdr:cNvSpPr txBox="1"/>
      </xdr:nvSpPr>
      <xdr:spPr>
        <a:xfrm>
          <a:off x="14909800" y="993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17356</xdr:rowOff>
    </xdr:from>
    <xdr:to>
      <xdr:col>68</xdr:col>
      <xdr:colOff>203200</xdr:colOff>
      <xdr:row>59</xdr:row>
      <xdr:rowOff>118956</xdr:rowOff>
    </xdr:to>
    <xdr:sp macro="" textlink="">
      <xdr:nvSpPr>
        <xdr:cNvPr id="353" name="楕円 352"/>
        <xdr:cNvSpPr/>
      </xdr:nvSpPr>
      <xdr:spPr>
        <a:xfrm>
          <a:off x="14351000" y="1013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129133</xdr:rowOff>
    </xdr:from>
    <xdr:ext cx="762000" cy="259045"/>
    <xdr:sp macro="" textlink="">
      <xdr:nvSpPr>
        <xdr:cNvPr id="354" name="テキスト ボックス 353"/>
        <xdr:cNvSpPr txBox="1"/>
      </xdr:nvSpPr>
      <xdr:spPr>
        <a:xfrm>
          <a:off x="14020800" y="9901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168698</xdr:rowOff>
    </xdr:from>
    <xdr:to>
      <xdr:col>64</xdr:col>
      <xdr:colOff>152400</xdr:colOff>
      <xdr:row>59</xdr:row>
      <xdr:rowOff>98848</xdr:rowOff>
    </xdr:to>
    <xdr:sp macro="" textlink="">
      <xdr:nvSpPr>
        <xdr:cNvPr id="355" name="楕円 354"/>
        <xdr:cNvSpPr/>
      </xdr:nvSpPr>
      <xdr:spPr>
        <a:xfrm>
          <a:off x="13462000" y="1011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109025</xdr:rowOff>
    </xdr:from>
    <xdr:ext cx="762000" cy="259045"/>
    <xdr:sp macro="" textlink="">
      <xdr:nvSpPr>
        <xdr:cNvPr id="356" name="テキスト ボックス 355"/>
        <xdr:cNvSpPr txBox="1"/>
      </xdr:nvSpPr>
      <xdr:spPr>
        <a:xfrm>
          <a:off x="13131800" y="9881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b="0" i="0" baseline="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ja-JP" altLang="en-US"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年度の実質公債費比率は、</a:t>
          </a:r>
          <a:r>
            <a:rPr kumimoji="1" lang="ja-JP" altLang="en-US"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前年度の</a:t>
          </a:r>
          <a:r>
            <a:rPr kumimoji="1"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第三セクター等改革推進債の全額一括償還</a:t>
          </a:r>
          <a:r>
            <a:rPr kumimoji="1" lang="ja-JP" altLang="en-US"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の影響に伴う一時的な大幅増に対して</a:t>
          </a:r>
          <a:r>
            <a:rPr kumimoji="1"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、前年度比</a:t>
          </a:r>
          <a:r>
            <a:rPr kumimoji="1" lang="en-US"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改善</a:t>
          </a:r>
          <a:r>
            <a:rPr kumimoji="1"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し</a:t>
          </a:r>
          <a:r>
            <a:rPr kumimoji="1" lang="ja-JP" altLang="en-US"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たが</a:t>
          </a:r>
          <a:r>
            <a:rPr kumimoji="1"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、類似団体の中では最も高い比率となっている。</a:t>
          </a:r>
          <a:endParaRPr lang="ja-JP" altLang="ja-JP" sz="10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令和４年度以降３年間はこの影響を受けるため</a:t>
          </a:r>
          <a:r>
            <a:rPr kumimoji="1" lang="ja-JP" altLang="en-US"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実質公債費比率は</a:t>
          </a:r>
          <a:r>
            <a:rPr kumimoji="1" lang="ja-JP" altLang="en-US"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当面</a:t>
          </a:r>
          <a:r>
            <a:rPr kumimoji="1"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高い比率で推移するが、健全化基準は大きく下回るものであり、後年度負担の軽減（将来負担比率の減少）</a:t>
          </a:r>
          <a:r>
            <a:rPr kumimoji="1" lang="ja-JP" altLang="en-US"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は大きく図られている</a:t>
          </a:r>
          <a:r>
            <a:rPr kumimoji="1"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0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現在整備中の義務教育</a:t>
          </a:r>
          <a:r>
            <a:rPr kumimoji="1" lang="ja-JP" altLang="en-US"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関連</a:t>
          </a:r>
          <a:r>
            <a:rPr kumimoji="1"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施設をはじめ、今後も大規模な普通建設事業が計画されている</a:t>
          </a:r>
          <a:r>
            <a:rPr kumimoji="1" lang="ja-JP" altLang="en-US"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ことから</a:t>
          </a:r>
          <a:r>
            <a:rPr kumimoji="1"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、事業費の適正管理</a:t>
          </a:r>
          <a:r>
            <a:rPr kumimoji="1" lang="ja-JP" altLang="en-US"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や事業の年度間調整</a:t>
          </a:r>
          <a:r>
            <a:rPr kumimoji="1"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などにより起債借入額の抑制に努めていく。</a:t>
          </a:r>
          <a:endParaRPr lang="ja-JP" altLang="ja-JP" sz="10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0" name="テキスト ボックス 36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3" name="直線コネクタ 37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4" name="テキスト ボックス 37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5" name="直線コネクタ 37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6" name="テキスト ボックス 37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7" name="直線コネクタ 37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8" name="テキスト ボックス 37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9" name="直線コネクタ 37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80" name="テキスト ボックス 37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81" name="直線コネクタ 38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2" name="テキスト ボックス 38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3" name="直線コネクタ 38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4" name="直線コネクタ 38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164737</xdr:rowOff>
    </xdr:from>
    <xdr:to>
      <xdr:col>81</xdr:col>
      <xdr:colOff>44450</xdr:colOff>
      <xdr:row>43</xdr:row>
      <xdr:rowOff>164193</xdr:rowOff>
    </xdr:to>
    <xdr:cxnSp macro="">
      <xdr:nvCxnSpPr>
        <xdr:cNvPr id="386" name="直線コネクタ 385"/>
        <xdr:cNvCxnSpPr/>
      </xdr:nvCxnSpPr>
      <xdr:spPr>
        <a:xfrm flipV="1">
          <a:off x="17018000" y="6336937"/>
          <a:ext cx="0" cy="11996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136270</xdr:rowOff>
    </xdr:from>
    <xdr:ext cx="762000" cy="259045"/>
    <xdr:sp macro="" textlink="">
      <xdr:nvSpPr>
        <xdr:cNvPr id="387" name="公債費負担の状況最小値テキスト"/>
        <xdr:cNvSpPr txBox="1"/>
      </xdr:nvSpPr>
      <xdr:spPr>
        <a:xfrm>
          <a:off x="17106900" y="750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164193</xdr:rowOff>
    </xdr:from>
    <xdr:to>
      <xdr:col>81</xdr:col>
      <xdr:colOff>133350</xdr:colOff>
      <xdr:row>43</xdr:row>
      <xdr:rowOff>164193</xdr:rowOff>
    </xdr:to>
    <xdr:cxnSp macro="">
      <xdr:nvCxnSpPr>
        <xdr:cNvPr id="388" name="直線コネクタ 387"/>
        <xdr:cNvCxnSpPr/>
      </xdr:nvCxnSpPr>
      <xdr:spPr>
        <a:xfrm>
          <a:off x="16929100" y="7536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79664</xdr:rowOff>
    </xdr:from>
    <xdr:ext cx="762000" cy="259045"/>
    <xdr:sp macro="" textlink="">
      <xdr:nvSpPr>
        <xdr:cNvPr id="389" name="公債費負担の状況最大値テキスト"/>
        <xdr:cNvSpPr txBox="1"/>
      </xdr:nvSpPr>
      <xdr:spPr>
        <a:xfrm>
          <a:off x="17106900" y="608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164737</xdr:rowOff>
    </xdr:from>
    <xdr:to>
      <xdr:col>81</xdr:col>
      <xdr:colOff>133350</xdr:colOff>
      <xdr:row>36</xdr:row>
      <xdr:rowOff>164737</xdr:rowOff>
    </xdr:to>
    <xdr:cxnSp macro="">
      <xdr:nvCxnSpPr>
        <xdr:cNvPr id="390" name="直線コネクタ 389"/>
        <xdr:cNvCxnSpPr/>
      </xdr:nvCxnSpPr>
      <xdr:spPr>
        <a:xfrm>
          <a:off x="16929100" y="633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164193</xdr:rowOff>
    </xdr:from>
    <xdr:to>
      <xdr:col>81</xdr:col>
      <xdr:colOff>44450</xdr:colOff>
      <xdr:row>44</xdr:row>
      <xdr:rowOff>75474</xdr:rowOff>
    </xdr:to>
    <xdr:cxnSp macro="">
      <xdr:nvCxnSpPr>
        <xdr:cNvPr id="391" name="直線コネクタ 390"/>
        <xdr:cNvCxnSpPr/>
      </xdr:nvCxnSpPr>
      <xdr:spPr>
        <a:xfrm flipV="1">
          <a:off x="16179800" y="7536543"/>
          <a:ext cx="8382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154776</xdr:rowOff>
    </xdr:from>
    <xdr:ext cx="762000" cy="259045"/>
    <xdr:sp macro="" textlink="">
      <xdr:nvSpPr>
        <xdr:cNvPr id="392" name="公債費負担の状況平均値テキスト"/>
        <xdr:cNvSpPr txBox="1"/>
      </xdr:nvSpPr>
      <xdr:spPr>
        <a:xfrm>
          <a:off x="17106900" y="68413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138249</xdr:rowOff>
    </xdr:from>
    <xdr:to>
      <xdr:col>81</xdr:col>
      <xdr:colOff>95250</xdr:colOff>
      <xdr:row>41</xdr:row>
      <xdr:rowOff>68399</xdr:rowOff>
    </xdr:to>
    <xdr:sp macro="" textlink="">
      <xdr:nvSpPr>
        <xdr:cNvPr id="393" name="フローチャート: 判断 392"/>
        <xdr:cNvSpPr/>
      </xdr:nvSpPr>
      <xdr:spPr>
        <a:xfrm>
          <a:off x="16967200" y="699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129722</xdr:rowOff>
    </xdr:from>
    <xdr:to>
      <xdr:col>77</xdr:col>
      <xdr:colOff>44450</xdr:colOff>
      <xdr:row>44</xdr:row>
      <xdr:rowOff>75474</xdr:rowOff>
    </xdr:to>
    <xdr:cxnSp macro="">
      <xdr:nvCxnSpPr>
        <xdr:cNvPr id="394" name="直線コネクタ 393"/>
        <xdr:cNvCxnSpPr/>
      </xdr:nvCxnSpPr>
      <xdr:spPr>
        <a:xfrm>
          <a:off x="15290800" y="7502072"/>
          <a:ext cx="889000" cy="11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95" name="フローチャート: 判断 394"/>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96" name="テキスト ボックス 395"/>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129722</xdr:rowOff>
    </xdr:from>
    <xdr:to>
      <xdr:col>72</xdr:col>
      <xdr:colOff>203200</xdr:colOff>
      <xdr:row>44</xdr:row>
      <xdr:rowOff>41003</xdr:rowOff>
    </xdr:to>
    <xdr:cxnSp macro="">
      <xdr:nvCxnSpPr>
        <xdr:cNvPr id="397" name="直線コネクタ 396"/>
        <xdr:cNvCxnSpPr/>
      </xdr:nvCxnSpPr>
      <xdr:spPr>
        <a:xfrm flipV="1">
          <a:off x="14401800" y="7502072"/>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103777</xdr:rowOff>
    </xdr:from>
    <xdr:to>
      <xdr:col>73</xdr:col>
      <xdr:colOff>44450</xdr:colOff>
      <xdr:row>41</xdr:row>
      <xdr:rowOff>33927</xdr:rowOff>
    </xdr:to>
    <xdr:sp macro="" textlink="">
      <xdr:nvSpPr>
        <xdr:cNvPr id="398" name="フローチャート: 判断 397"/>
        <xdr:cNvSpPr/>
      </xdr:nvSpPr>
      <xdr:spPr>
        <a:xfrm>
          <a:off x="15240000" y="69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44104</xdr:rowOff>
    </xdr:from>
    <xdr:ext cx="762000" cy="259045"/>
    <xdr:sp macro="" textlink="">
      <xdr:nvSpPr>
        <xdr:cNvPr id="399" name="テキスト ボックス 398"/>
        <xdr:cNvSpPr txBox="1"/>
      </xdr:nvSpPr>
      <xdr:spPr>
        <a:xfrm>
          <a:off x="14909800" y="6730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41003</xdr:rowOff>
    </xdr:from>
    <xdr:to>
      <xdr:col>68</xdr:col>
      <xdr:colOff>152400</xdr:colOff>
      <xdr:row>44</xdr:row>
      <xdr:rowOff>68580</xdr:rowOff>
    </xdr:to>
    <xdr:cxnSp macro="">
      <xdr:nvCxnSpPr>
        <xdr:cNvPr id="400" name="直線コネクタ 399"/>
        <xdr:cNvCxnSpPr/>
      </xdr:nvCxnSpPr>
      <xdr:spPr>
        <a:xfrm flipV="1">
          <a:off x="13512800" y="7584803"/>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55517</xdr:rowOff>
    </xdr:from>
    <xdr:to>
      <xdr:col>68</xdr:col>
      <xdr:colOff>203200</xdr:colOff>
      <xdr:row>40</xdr:row>
      <xdr:rowOff>157117</xdr:rowOff>
    </xdr:to>
    <xdr:sp macro="" textlink="">
      <xdr:nvSpPr>
        <xdr:cNvPr id="401" name="フローチャート: 判断 400"/>
        <xdr:cNvSpPr/>
      </xdr:nvSpPr>
      <xdr:spPr>
        <a:xfrm>
          <a:off x="14351000" y="69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167294</xdr:rowOff>
    </xdr:from>
    <xdr:ext cx="762000" cy="259045"/>
    <xdr:sp macro="" textlink="">
      <xdr:nvSpPr>
        <xdr:cNvPr id="402" name="テキスト ボックス 401"/>
        <xdr:cNvSpPr txBox="1"/>
      </xdr:nvSpPr>
      <xdr:spPr>
        <a:xfrm>
          <a:off x="14020800" y="668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83094</xdr:rowOff>
    </xdr:from>
    <xdr:to>
      <xdr:col>64</xdr:col>
      <xdr:colOff>152400</xdr:colOff>
      <xdr:row>41</xdr:row>
      <xdr:rowOff>13244</xdr:rowOff>
    </xdr:to>
    <xdr:sp macro="" textlink="">
      <xdr:nvSpPr>
        <xdr:cNvPr id="403" name="フローチャート: 判断 402"/>
        <xdr:cNvSpPr/>
      </xdr:nvSpPr>
      <xdr:spPr>
        <a:xfrm>
          <a:off x="13462000" y="694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23421</xdr:rowOff>
    </xdr:from>
    <xdr:ext cx="762000" cy="259045"/>
    <xdr:sp macro="" textlink="">
      <xdr:nvSpPr>
        <xdr:cNvPr id="404" name="テキスト ボックス 403"/>
        <xdr:cNvSpPr txBox="1"/>
      </xdr:nvSpPr>
      <xdr:spPr>
        <a:xfrm>
          <a:off x="13131800" y="670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5" name="テキスト ボックス 40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6" name="テキスト ボックス 40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7" name="テキスト ボックス 40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8" name="テキスト ボックス 40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9" name="テキスト ボックス 40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113393</xdr:rowOff>
    </xdr:from>
    <xdr:to>
      <xdr:col>81</xdr:col>
      <xdr:colOff>95250</xdr:colOff>
      <xdr:row>44</xdr:row>
      <xdr:rowOff>43543</xdr:rowOff>
    </xdr:to>
    <xdr:sp macro="" textlink="">
      <xdr:nvSpPr>
        <xdr:cNvPr id="410" name="楕円 409"/>
        <xdr:cNvSpPr/>
      </xdr:nvSpPr>
      <xdr:spPr>
        <a:xfrm>
          <a:off x="16967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9270</xdr:rowOff>
    </xdr:from>
    <xdr:ext cx="762000" cy="259045"/>
    <xdr:sp macro="" textlink="">
      <xdr:nvSpPr>
        <xdr:cNvPr id="411" name="公債費負担の状況該当値テキスト"/>
        <xdr:cNvSpPr txBox="1"/>
      </xdr:nvSpPr>
      <xdr:spPr>
        <a:xfrm>
          <a:off x="17106900" y="73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24674</xdr:rowOff>
    </xdr:from>
    <xdr:to>
      <xdr:col>77</xdr:col>
      <xdr:colOff>95250</xdr:colOff>
      <xdr:row>44</xdr:row>
      <xdr:rowOff>126274</xdr:rowOff>
    </xdr:to>
    <xdr:sp macro="" textlink="">
      <xdr:nvSpPr>
        <xdr:cNvPr id="412" name="楕円 411"/>
        <xdr:cNvSpPr/>
      </xdr:nvSpPr>
      <xdr:spPr>
        <a:xfrm>
          <a:off x="16129000" y="756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111051</xdr:rowOff>
    </xdr:from>
    <xdr:ext cx="736600" cy="259045"/>
    <xdr:sp macro="" textlink="">
      <xdr:nvSpPr>
        <xdr:cNvPr id="413" name="テキスト ボックス 412"/>
        <xdr:cNvSpPr txBox="1"/>
      </xdr:nvSpPr>
      <xdr:spPr>
        <a:xfrm>
          <a:off x="15798800" y="7654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78922</xdr:rowOff>
    </xdr:from>
    <xdr:to>
      <xdr:col>73</xdr:col>
      <xdr:colOff>44450</xdr:colOff>
      <xdr:row>44</xdr:row>
      <xdr:rowOff>9072</xdr:rowOff>
    </xdr:to>
    <xdr:sp macro="" textlink="">
      <xdr:nvSpPr>
        <xdr:cNvPr id="414" name="楕円 413"/>
        <xdr:cNvSpPr/>
      </xdr:nvSpPr>
      <xdr:spPr>
        <a:xfrm>
          <a:off x="15240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165299</xdr:rowOff>
    </xdr:from>
    <xdr:ext cx="762000" cy="259045"/>
    <xdr:sp macro="" textlink="">
      <xdr:nvSpPr>
        <xdr:cNvPr id="415" name="テキスト ボックス 414"/>
        <xdr:cNvSpPr txBox="1"/>
      </xdr:nvSpPr>
      <xdr:spPr>
        <a:xfrm>
          <a:off x="14909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161653</xdr:rowOff>
    </xdr:from>
    <xdr:to>
      <xdr:col>68</xdr:col>
      <xdr:colOff>203200</xdr:colOff>
      <xdr:row>44</xdr:row>
      <xdr:rowOff>91803</xdr:rowOff>
    </xdr:to>
    <xdr:sp macro="" textlink="">
      <xdr:nvSpPr>
        <xdr:cNvPr id="416" name="楕円 415"/>
        <xdr:cNvSpPr/>
      </xdr:nvSpPr>
      <xdr:spPr>
        <a:xfrm>
          <a:off x="14351000" y="753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76580</xdr:rowOff>
    </xdr:from>
    <xdr:ext cx="762000" cy="259045"/>
    <xdr:sp macro="" textlink="">
      <xdr:nvSpPr>
        <xdr:cNvPr id="417" name="テキスト ボックス 416"/>
        <xdr:cNvSpPr txBox="1"/>
      </xdr:nvSpPr>
      <xdr:spPr>
        <a:xfrm>
          <a:off x="14020800" y="7620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17780</xdr:rowOff>
    </xdr:from>
    <xdr:to>
      <xdr:col>64</xdr:col>
      <xdr:colOff>152400</xdr:colOff>
      <xdr:row>44</xdr:row>
      <xdr:rowOff>119380</xdr:rowOff>
    </xdr:to>
    <xdr:sp macro="" textlink="">
      <xdr:nvSpPr>
        <xdr:cNvPr id="418" name="楕円 417"/>
        <xdr:cNvSpPr/>
      </xdr:nvSpPr>
      <xdr:spPr>
        <a:xfrm>
          <a:off x="13462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104157</xdr:rowOff>
    </xdr:from>
    <xdr:ext cx="762000" cy="259045"/>
    <xdr:sp macro="" textlink="">
      <xdr:nvSpPr>
        <xdr:cNvPr id="419" name="テキスト ボックス 418"/>
        <xdr:cNvSpPr txBox="1"/>
      </xdr:nvSpPr>
      <xdr:spPr>
        <a:xfrm>
          <a:off x="13131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0" name="正方形/長方形 41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1" name="テキスト ボックス 42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2" name="テキスト ボックス 42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3" name="正方形/長方形 42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4" name="正方形/長方形 42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5" name="正方形/長方形 42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6" name="正方形/長方形 42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7" name="正方形/長方形 42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8" name="正方形/長方形 42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正方形/長方形 42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0" name="正方形/長方形 42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1" name="正方形/長方形 43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2" name="テキスト ボックス 43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950" b="0" i="0" baseline="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ja-JP" altLang="en-US"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年度の将来負担比率は、</a:t>
          </a:r>
          <a:r>
            <a:rPr kumimoji="1" lang="ja-JP" altLang="en-US"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前年度に実施した</a:t>
          </a:r>
          <a:r>
            <a:rPr kumimoji="1" lang="ja-JP"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第三セクター等改革推進債の全額一括償還</a:t>
          </a:r>
          <a:r>
            <a:rPr kumimoji="1" lang="ja-JP" altLang="en-US"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により</a:t>
          </a:r>
          <a:r>
            <a:rPr kumimoji="1" lang="ja-JP"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、起債残高が前年度比</a:t>
          </a:r>
          <a:r>
            <a:rPr kumimoji="1" lang="en-US"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2,931</a:t>
          </a:r>
          <a:r>
            <a:rPr kumimoji="1" lang="ja-JP"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百万円減少した。分母においては、</a:t>
          </a:r>
          <a:r>
            <a:rPr kumimoji="1" lang="ja-JP" altLang="en-US"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地方消費税交付金や固定資産税等の増により、標準税収入額が増加したため</a:t>
          </a:r>
          <a:r>
            <a:rPr kumimoji="1" lang="ja-JP"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標準財政規模</a:t>
          </a:r>
          <a:r>
            <a:rPr kumimoji="1" lang="ja-JP" altLang="en-US"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が増加し、結果として</a:t>
          </a:r>
          <a:r>
            <a:rPr kumimoji="1" lang="ja-JP"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、前年度比</a:t>
          </a:r>
          <a:r>
            <a:rPr kumimoji="1" lang="en-US"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16.7</a:t>
          </a:r>
          <a:r>
            <a:rPr kumimoji="1" lang="ja-JP"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ポイントの減となった。</a:t>
          </a:r>
          <a:endParaRPr lang="ja-JP" altLang="ja-JP" sz="95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950" b="0" i="0" baseline="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将来負担比率は年々改善傾向にあり、</a:t>
          </a:r>
          <a:r>
            <a:rPr kumimoji="1" lang="ja-JP" altLang="en-US"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全国平均に比べ高い比率ではあるものの、</a:t>
          </a:r>
          <a:r>
            <a:rPr kumimoji="1" lang="ja-JP"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類似団体平均</a:t>
          </a:r>
          <a:r>
            <a:rPr kumimoji="1" lang="ja-JP" altLang="en-US"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を初めて上回った。</a:t>
          </a:r>
          <a:endParaRPr lang="ja-JP" altLang="ja-JP" sz="95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今後は</a:t>
          </a:r>
          <a:r>
            <a:rPr kumimoji="1" lang="ja-JP" altLang="en-US"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義務</a:t>
          </a:r>
          <a:r>
            <a:rPr kumimoji="1" lang="ja-JP"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教育関連施設や新市立病院建設、公共施設の長寿命化事業など</a:t>
          </a:r>
          <a:r>
            <a:rPr kumimoji="1" lang="ja-JP" altLang="en-US"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充てるため、</a:t>
          </a:r>
          <a:r>
            <a:rPr kumimoji="1" lang="ja-JP"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起債借入の</a:t>
          </a:r>
          <a:r>
            <a:rPr kumimoji="1" lang="ja-JP" altLang="en-US"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増加が</a:t>
          </a:r>
          <a:r>
            <a:rPr kumimoji="1" lang="ja-JP"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見込まれることから、引き続き事業実施の適正化を図り、</a:t>
          </a:r>
          <a:r>
            <a:rPr kumimoji="1" lang="ja-JP" altLang="en-US"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負担の高い年であっても概ね</a:t>
          </a:r>
          <a:r>
            <a:rPr kumimoji="1" lang="en-US"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100</a:t>
          </a:r>
          <a:r>
            <a:rPr kumimoji="1" lang="ja-JP" altLang="en-US"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％程度となるよう、健全な財政運営に</a:t>
          </a:r>
          <a:r>
            <a:rPr kumimoji="1" lang="ja-JP"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努めていく。</a:t>
          </a:r>
          <a:endParaRPr lang="ja-JP" altLang="ja-JP" sz="95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95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33" name="テキスト ボックス 43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4" name="直線コネクタ 43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5" name="テキスト ボックス 43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6" name="直線コネクタ 43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7" name="テキスト ボックス 43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8" name="直線コネクタ 43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9" name="テキスト ボックス 43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40" name="直線コネクタ 43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1" name="テキスト ボックス 44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2" name="直線コネクタ 44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3" name="テキスト ボックス 44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4" name="直線コネクタ 44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5" name="テキスト ボックス 44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6" name="直線コネクタ 44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7" name="テキスト ボックス 44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8" name="直線コネクタ 44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68157</xdr:rowOff>
    </xdr:to>
    <xdr:cxnSp macro="">
      <xdr:nvCxnSpPr>
        <xdr:cNvPr id="450" name="直線コネクタ 449"/>
        <xdr:cNvCxnSpPr/>
      </xdr:nvCxnSpPr>
      <xdr:spPr>
        <a:xfrm flipV="1">
          <a:off x="17018000" y="2313214"/>
          <a:ext cx="0" cy="16982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40234</xdr:rowOff>
    </xdr:from>
    <xdr:ext cx="762000" cy="259045"/>
    <xdr:sp macro="" textlink="">
      <xdr:nvSpPr>
        <xdr:cNvPr id="451" name="将来負担の状況最小値テキスト"/>
        <xdr:cNvSpPr txBox="1"/>
      </xdr:nvSpPr>
      <xdr:spPr>
        <a:xfrm>
          <a:off x="17106900" y="398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68157</xdr:rowOff>
    </xdr:from>
    <xdr:to>
      <xdr:col>81</xdr:col>
      <xdr:colOff>133350</xdr:colOff>
      <xdr:row>23</xdr:row>
      <xdr:rowOff>68157</xdr:rowOff>
    </xdr:to>
    <xdr:cxnSp macro="">
      <xdr:nvCxnSpPr>
        <xdr:cNvPr id="452" name="直線コネクタ 451"/>
        <xdr:cNvCxnSpPr/>
      </xdr:nvCxnSpPr>
      <xdr:spPr>
        <a:xfrm>
          <a:off x="16929100" y="401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5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4" name="直線コネクタ 45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21832</xdr:rowOff>
    </xdr:from>
    <xdr:to>
      <xdr:col>81</xdr:col>
      <xdr:colOff>44450</xdr:colOff>
      <xdr:row>16</xdr:row>
      <xdr:rowOff>42273</xdr:rowOff>
    </xdr:to>
    <xdr:cxnSp macro="">
      <xdr:nvCxnSpPr>
        <xdr:cNvPr id="455" name="直線コネクタ 454"/>
        <xdr:cNvCxnSpPr/>
      </xdr:nvCxnSpPr>
      <xdr:spPr>
        <a:xfrm flipV="1">
          <a:off x="16179800" y="2593582"/>
          <a:ext cx="838200" cy="19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56865</xdr:rowOff>
    </xdr:from>
    <xdr:ext cx="762000" cy="259045"/>
    <xdr:sp macro="" textlink="">
      <xdr:nvSpPr>
        <xdr:cNvPr id="456" name="将来負担の状況平均値テキスト"/>
        <xdr:cNvSpPr txBox="1"/>
      </xdr:nvSpPr>
      <xdr:spPr>
        <a:xfrm>
          <a:off x="17106900" y="26286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84788</xdr:rowOff>
    </xdr:from>
    <xdr:to>
      <xdr:col>81</xdr:col>
      <xdr:colOff>95250</xdr:colOff>
      <xdr:row>16</xdr:row>
      <xdr:rowOff>14938</xdr:rowOff>
    </xdr:to>
    <xdr:sp macro="" textlink="">
      <xdr:nvSpPr>
        <xdr:cNvPr id="457" name="フローチャート: 判断 456"/>
        <xdr:cNvSpPr/>
      </xdr:nvSpPr>
      <xdr:spPr>
        <a:xfrm>
          <a:off x="16967200" y="265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42273</xdr:rowOff>
    </xdr:from>
    <xdr:to>
      <xdr:col>77</xdr:col>
      <xdr:colOff>44450</xdr:colOff>
      <xdr:row>16</xdr:row>
      <xdr:rowOff>130750</xdr:rowOff>
    </xdr:to>
    <xdr:cxnSp macro="">
      <xdr:nvCxnSpPr>
        <xdr:cNvPr id="458" name="直線コネクタ 457"/>
        <xdr:cNvCxnSpPr/>
      </xdr:nvCxnSpPr>
      <xdr:spPr>
        <a:xfrm flipV="1">
          <a:off x="15290800" y="278547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137644</xdr:rowOff>
    </xdr:from>
    <xdr:to>
      <xdr:col>77</xdr:col>
      <xdr:colOff>95250</xdr:colOff>
      <xdr:row>16</xdr:row>
      <xdr:rowOff>67794</xdr:rowOff>
    </xdr:to>
    <xdr:sp macro="" textlink="">
      <xdr:nvSpPr>
        <xdr:cNvPr id="459" name="フローチャート: 判断 458"/>
        <xdr:cNvSpPr/>
      </xdr:nvSpPr>
      <xdr:spPr>
        <a:xfrm>
          <a:off x="16129000" y="270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77971</xdr:rowOff>
    </xdr:from>
    <xdr:ext cx="736600" cy="259045"/>
    <xdr:sp macro="" textlink="">
      <xdr:nvSpPr>
        <xdr:cNvPr id="460" name="テキスト ボックス 459"/>
        <xdr:cNvSpPr txBox="1"/>
      </xdr:nvSpPr>
      <xdr:spPr>
        <a:xfrm>
          <a:off x="15798800" y="2478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130750</xdr:rowOff>
    </xdr:from>
    <xdr:to>
      <xdr:col>72</xdr:col>
      <xdr:colOff>203200</xdr:colOff>
      <xdr:row>18</xdr:row>
      <xdr:rowOff>76260</xdr:rowOff>
    </xdr:to>
    <xdr:cxnSp macro="">
      <xdr:nvCxnSpPr>
        <xdr:cNvPr id="461" name="直線コネクタ 460"/>
        <xdr:cNvCxnSpPr/>
      </xdr:nvCxnSpPr>
      <xdr:spPr>
        <a:xfrm flipV="1">
          <a:off x="14401800" y="2873950"/>
          <a:ext cx="889000" cy="28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39733</xdr:rowOff>
    </xdr:from>
    <xdr:to>
      <xdr:col>73</xdr:col>
      <xdr:colOff>44450</xdr:colOff>
      <xdr:row>16</xdr:row>
      <xdr:rowOff>141333</xdr:rowOff>
    </xdr:to>
    <xdr:sp macro="" textlink="">
      <xdr:nvSpPr>
        <xdr:cNvPr id="462" name="フローチャート: 判断 461"/>
        <xdr:cNvSpPr/>
      </xdr:nvSpPr>
      <xdr:spPr>
        <a:xfrm>
          <a:off x="15240000" y="278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151510</xdr:rowOff>
    </xdr:from>
    <xdr:ext cx="762000" cy="259045"/>
    <xdr:sp macro="" textlink="">
      <xdr:nvSpPr>
        <xdr:cNvPr id="463" name="テキスト ボックス 462"/>
        <xdr:cNvSpPr txBox="1"/>
      </xdr:nvSpPr>
      <xdr:spPr>
        <a:xfrm>
          <a:off x="14909800" y="255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76260</xdr:rowOff>
    </xdr:from>
    <xdr:to>
      <xdr:col>68</xdr:col>
      <xdr:colOff>152400</xdr:colOff>
      <xdr:row>21</xdr:row>
      <xdr:rowOff>7741</xdr:rowOff>
    </xdr:to>
    <xdr:cxnSp macro="">
      <xdr:nvCxnSpPr>
        <xdr:cNvPr id="464" name="直線コネクタ 463"/>
        <xdr:cNvCxnSpPr/>
      </xdr:nvCxnSpPr>
      <xdr:spPr>
        <a:xfrm flipV="1">
          <a:off x="13512800" y="3162360"/>
          <a:ext cx="889000" cy="44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58118</xdr:rowOff>
    </xdr:from>
    <xdr:to>
      <xdr:col>68</xdr:col>
      <xdr:colOff>203200</xdr:colOff>
      <xdr:row>16</xdr:row>
      <xdr:rowOff>159718</xdr:rowOff>
    </xdr:to>
    <xdr:sp macro="" textlink="">
      <xdr:nvSpPr>
        <xdr:cNvPr id="465" name="フローチャート: 判断 464"/>
        <xdr:cNvSpPr/>
      </xdr:nvSpPr>
      <xdr:spPr>
        <a:xfrm>
          <a:off x="14351000" y="28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169895</xdr:rowOff>
    </xdr:from>
    <xdr:ext cx="762000" cy="259045"/>
    <xdr:sp macro="" textlink="">
      <xdr:nvSpPr>
        <xdr:cNvPr id="466" name="テキスト ボックス 465"/>
        <xdr:cNvSpPr txBox="1"/>
      </xdr:nvSpPr>
      <xdr:spPr>
        <a:xfrm>
          <a:off x="14020800" y="257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87993</xdr:rowOff>
    </xdr:from>
    <xdr:to>
      <xdr:col>64</xdr:col>
      <xdr:colOff>152400</xdr:colOff>
      <xdr:row>17</xdr:row>
      <xdr:rowOff>18143</xdr:rowOff>
    </xdr:to>
    <xdr:sp macro="" textlink="">
      <xdr:nvSpPr>
        <xdr:cNvPr id="467" name="フローチャート: 判断 466"/>
        <xdr:cNvSpPr/>
      </xdr:nvSpPr>
      <xdr:spPr>
        <a:xfrm>
          <a:off x="13462000" y="283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28320</xdr:rowOff>
    </xdr:from>
    <xdr:ext cx="762000" cy="259045"/>
    <xdr:sp macro="" textlink="">
      <xdr:nvSpPr>
        <xdr:cNvPr id="468" name="テキスト ボックス 467"/>
        <xdr:cNvSpPr txBox="1"/>
      </xdr:nvSpPr>
      <xdr:spPr>
        <a:xfrm>
          <a:off x="13131800" y="260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9" name="テキスト ボックス 46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70" name="テキスト ボックス 46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1" name="テキスト ボックス 47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2" name="テキスト ボックス 47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3" name="テキスト ボックス 47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142482</xdr:rowOff>
    </xdr:from>
    <xdr:to>
      <xdr:col>81</xdr:col>
      <xdr:colOff>95250</xdr:colOff>
      <xdr:row>15</xdr:row>
      <xdr:rowOff>72632</xdr:rowOff>
    </xdr:to>
    <xdr:sp macro="" textlink="">
      <xdr:nvSpPr>
        <xdr:cNvPr id="474" name="楕円 473"/>
        <xdr:cNvSpPr/>
      </xdr:nvSpPr>
      <xdr:spPr>
        <a:xfrm>
          <a:off x="16967200" y="254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159009</xdr:rowOff>
    </xdr:from>
    <xdr:ext cx="762000" cy="259045"/>
    <xdr:sp macro="" textlink="">
      <xdr:nvSpPr>
        <xdr:cNvPr id="475" name="将来負担の状況該当値テキスト"/>
        <xdr:cNvSpPr txBox="1"/>
      </xdr:nvSpPr>
      <xdr:spPr>
        <a:xfrm>
          <a:off x="17106900" y="2387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162923</xdr:rowOff>
    </xdr:from>
    <xdr:to>
      <xdr:col>77</xdr:col>
      <xdr:colOff>95250</xdr:colOff>
      <xdr:row>16</xdr:row>
      <xdr:rowOff>93073</xdr:rowOff>
    </xdr:to>
    <xdr:sp macro="" textlink="">
      <xdr:nvSpPr>
        <xdr:cNvPr id="476" name="楕円 475"/>
        <xdr:cNvSpPr/>
      </xdr:nvSpPr>
      <xdr:spPr>
        <a:xfrm>
          <a:off x="16129000" y="273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77850</xdr:rowOff>
    </xdr:from>
    <xdr:ext cx="736600" cy="259045"/>
    <xdr:sp macro="" textlink="">
      <xdr:nvSpPr>
        <xdr:cNvPr id="477" name="テキスト ボックス 476"/>
        <xdr:cNvSpPr txBox="1"/>
      </xdr:nvSpPr>
      <xdr:spPr>
        <a:xfrm>
          <a:off x="15798800" y="2821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79950</xdr:rowOff>
    </xdr:from>
    <xdr:to>
      <xdr:col>73</xdr:col>
      <xdr:colOff>44450</xdr:colOff>
      <xdr:row>17</xdr:row>
      <xdr:rowOff>10100</xdr:rowOff>
    </xdr:to>
    <xdr:sp macro="" textlink="">
      <xdr:nvSpPr>
        <xdr:cNvPr id="478" name="楕円 477"/>
        <xdr:cNvSpPr/>
      </xdr:nvSpPr>
      <xdr:spPr>
        <a:xfrm>
          <a:off x="15240000" y="282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166327</xdr:rowOff>
    </xdr:from>
    <xdr:ext cx="762000" cy="259045"/>
    <xdr:sp macro="" textlink="">
      <xdr:nvSpPr>
        <xdr:cNvPr id="479" name="テキスト ボックス 478"/>
        <xdr:cNvSpPr txBox="1"/>
      </xdr:nvSpPr>
      <xdr:spPr>
        <a:xfrm>
          <a:off x="14909800" y="290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25460</xdr:rowOff>
    </xdr:from>
    <xdr:to>
      <xdr:col>68</xdr:col>
      <xdr:colOff>203200</xdr:colOff>
      <xdr:row>18</xdr:row>
      <xdr:rowOff>127060</xdr:rowOff>
    </xdr:to>
    <xdr:sp macro="" textlink="">
      <xdr:nvSpPr>
        <xdr:cNvPr id="480" name="楕円 479"/>
        <xdr:cNvSpPr/>
      </xdr:nvSpPr>
      <xdr:spPr>
        <a:xfrm>
          <a:off x="14351000" y="311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111837</xdr:rowOff>
    </xdr:from>
    <xdr:ext cx="762000" cy="259045"/>
    <xdr:sp macro="" textlink="">
      <xdr:nvSpPr>
        <xdr:cNvPr id="481" name="テキスト ボックス 480"/>
        <xdr:cNvSpPr txBox="1"/>
      </xdr:nvSpPr>
      <xdr:spPr>
        <a:xfrm>
          <a:off x="14020800" y="31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128391</xdr:rowOff>
    </xdr:from>
    <xdr:to>
      <xdr:col>64</xdr:col>
      <xdr:colOff>152400</xdr:colOff>
      <xdr:row>21</xdr:row>
      <xdr:rowOff>58541</xdr:rowOff>
    </xdr:to>
    <xdr:sp macro="" textlink="">
      <xdr:nvSpPr>
        <xdr:cNvPr id="482" name="楕円 481"/>
        <xdr:cNvSpPr/>
      </xdr:nvSpPr>
      <xdr:spPr>
        <a:xfrm>
          <a:off x="13462000" y="355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43318</xdr:rowOff>
    </xdr:from>
    <xdr:ext cx="762000" cy="259045"/>
    <xdr:sp macro="" textlink="">
      <xdr:nvSpPr>
        <xdr:cNvPr id="483" name="テキスト ボックス 482"/>
        <xdr:cNvSpPr txBox="1"/>
      </xdr:nvSpPr>
      <xdr:spPr>
        <a:xfrm>
          <a:off x="13131800" y="3643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岩手県奥州市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109,747
108,954
993.30
62,706,746
62,209,521
164,349
34,874,894
51,646,542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15.5
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5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ja-JP" altLang="en-US"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年度の人件費は、合併以来継続してきた一般職の退職者数の５分の１（平成</a:t>
          </a:r>
          <a:r>
            <a:rPr kumimoji="1" lang="en-US"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25</a:t>
          </a:r>
          <a:r>
            <a:rPr kumimoji="1" lang="ja-JP"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年度より３分の１）採用、労務職の退職者不補充による職員削減</a:t>
          </a:r>
          <a:r>
            <a:rPr kumimoji="1" lang="ja-JP" altLang="en-US"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は継続しているが、</a:t>
          </a:r>
          <a:r>
            <a:rPr kumimoji="1" lang="ja-JP"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退職手当に係る負担金の</a:t>
          </a:r>
          <a:r>
            <a:rPr kumimoji="1" lang="ja-JP" altLang="en-US"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162</a:t>
          </a:r>
          <a:r>
            <a:rPr kumimoji="1" lang="ja-JP"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百万円の</a:t>
          </a:r>
          <a:r>
            <a:rPr kumimoji="1" lang="ja-JP" altLang="en-US"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、会計年度任用職員報酬増</a:t>
          </a:r>
          <a:r>
            <a:rPr kumimoji="1" lang="ja-JP"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などにより全体で前年度比</a:t>
          </a:r>
          <a:r>
            <a:rPr kumimoji="1" lang="en-US"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428</a:t>
          </a:r>
          <a:r>
            <a:rPr kumimoji="1" lang="ja-JP"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百万円の</a:t>
          </a:r>
          <a:r>
            <a:rPr kumimoji="1" lang="ja-JP" altLang="en-US"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となった。経常一般財源は前年度比</a:t>
          </a:r>
          <a:r>
            <a:rPr kumimoji="1" lang="en-US"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327</a:t>
          </a:r>
          <a:r>
            <a:rPr kumimoji="1" lang="ja-JP"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en-US"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a:t>
          </a:r>
          <a:r>
            <a:rPr kumimoji="1" lang="ja-JP" altLang="en-US"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なり</a:t>
          </a:r>
          <a:r>
            <a:rPr kumimoji="1" lang="ja-JP"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、人件費に係る経常収支比率は</a:t>
          </a:r>
          <a:r>
            <a:rPr kumimoji="1" lang="en-US"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a:t>
          </a:r>
          <a:r>
            <a:rPr kumimoji="1" lang="ja-JP" altLang="en-US"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ったが</a:t>
          </a:r>
          <a:r>
            <a:rPr kumimoji="1" lang="ja-JP"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、全国平均・類似団体比較において</a:t>
          </a:r>
          <a:r>
            <a:rPr kumimoji="1" lang="ja-JP" altLang="en-US"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上位</a:t>
          </a:r>
          <a:r>
            <a:rPr kumimoji="1" lang="ja-JP" altLang="en-US"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に位置している</a:t>
          </a:r>
          <a:r>
            <a:rPr kumimoji="1" lang="ja-JP"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95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合併後の平成</a:t>
          </a:r>
          <a:r>
            <a:rPr kumimoji="1" lang="en-US"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18</a:t>
          </a:r>
          <a:r>
            <a:rPr kumimoji="1" lang="ja-JP"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年度以降で比較すると、経常一般財源ベースで</a:t>
          </a:r>
          <a:r>
            <a:rPr kumimoji="1" lang="en-US"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2,208</a:t>
          </a:r>
          <a:r>
            <a:rPr kumimoji="1" lang="ja-JP"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百万円の減、職員数では</a:t>
          </a:r>
          <a:r>
            <a:rPr kumimoji="1" lang="en-US"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260</a:t>
          </a:r>
          <a:r>
            <a:rPr kumimoji="1" lang="ja-JP"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人の減となっている。</a:t>
          </a:r>
          <a:endParaRPr lang="ja-JP" altLang="ja-JP" sz="95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12700</xdr:rowOff>
    </xdr:from>
    <xdr:to>
      <xdr:col>24</xdr:col>
      <xdr:colOff>25400</xdr:colOff>
      <xdr:row>41</xdr:row>
      <xdr:rowOff>146050</xdr:rowOff>
    </xdr:to>
    <xdr:cxnSp macro="">
      <xdr:nvCxnSpPr>
        <xdr:cNvPr id="61" name="直線コネクタ 60"/>
        <xdr:cNvCxnSpPr/>
      </xdr:nvCxnSpPr>
      <xdr:spPr>
        <a:xfrm flipV="1">
          <a:off x="4826000" y="601345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99077</xdr:rowOff>
    </xdr:from>
    <xdr:ext cx="762000" cy="259045"/>
    <xdr:sp macro="" textlink="">
      <xdr:nvSpPr>
        <xdr:cNvPr id="64" name="人件費最大値テキスト"/>
        <xdr:cNvSpPr txBox="1"/>
      </xdr:nvSpPr>
      <xdr:spPr>
        <a:xfrm>
          <a:off x="4914900" y="575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12700</xdr:rowOff>
    </xdr:from>
    <xdr:to>
      <xdr:col>24</xdr:col>
      <xdr:colOff>114300</xdr:colOff>
      <xdr:row>35</xdr:row>
      <xdr:rowOff>12700</xdr:rowOff>
    </xdr:to>
    <xdr:cxnSp macro="">
      <xdr:nvCxnSpPr>
        <xdr:cNvPr id="65" name="直線コネクタ 64"/>
        <xdr:cNvCxnSpPr/>
      </xdr:nvCxnSpPr>
      <xdr:spPr>
        <a:xfrm>
          <a:off x="4737100" y="601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165100</xdr:rowOff>
    </xdr:from>
    <xdr:to>
      <xdr:col>24</xdr:col>
      <xdr:colOff>25400</xdr:colOff>
      <xdr:row>35</xdr:row>
      <xdr:rowOff>12700</xdr:rowOff>
    </xdr:to>
    <xdr:cxnSp macro="">
      <xdr:nvCxnSpPr>
        <xdr:cNvPr id="66" name="直線コネクタ 65"/>
        <xdr:cNvCxnSpPr/>
      </xdr:nvCxnSpPr>
      <xdr:spPr>
        <a:xfrm>
          <a:off x="3987800" y="582295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10177</xdr:rowOff>
    </xdr:from>
    <xdr:ext cx="762000" cy="259045"/>
    <xdr:sp macro="" textlink="">
      <xdr:nvSpPr>
        <xdr:cNvPr id="67" name="人件費平均値テキスト"/>
        <xdr:cNvSpPr txBox="1"/>
      </xdr:nvSpPr>
      <xdr:spPr>
        <a:xfrm>
          <a:off x="4914900" y="6525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38100</xdr:rowOff>
    </xdr:from>
    <xdr:to>
      <xdr:col>24</xdr:col>
      <xdr:colOff>76200</xdr:colOff>
      <xdr:row>38</xdr:row>
      <xdr:rowOff>139700</xdr:rowOff>
    </xdr:to>
    <xdr:sp macro="" textlink="">
      <xdr:nvSpPr>
        <xdr:cNvPr id="68" name="フローチャート: 判断 67"/>
        <xdr:cNvSpPr/>
      </xdr:nvSpPr>
      <xdr:spPr>
        <a:xfrm>
          <a:off x="47752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165100</xdr:rowOff>
    </xdr:from>
    <xdr:to>
      <xdr:col>19</xdr:col>
      <xdr:colOff>187325</xdr:colOff>
      <xdr:row>34</xdr:row>
      <xdr:rowOff>69850</xdr:rowOff>
    </xdr:to>
    <xdr:cxnSp macro="">
      <xdr:nvCxnSpPr>
        <xdr:cNvPr id="69" name="直線コネクタ 68"/>
        <xdr:cNvCxnSpPr/>
      </xdr:nvCxnSpPr>
      <xdr:spPr>
        <a:xfrm flipV="1">
          <a:off x="3098800" y="58229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19050</xdr:rowOff>
    </xdr:from>
    <xdr:to>
      <xdr:col>20</xdr:col>
      <xdr:colOff>38100</xdr:colOff>
      <xdr:row>38</xdr:row>
      <xdr:rowOff>120650</xdr:rowOff>
    </xdr:to>
    <xdr:sp macro="" textlink="">
      <xdr:nvSpPr>
        <xdr:cNvPr id="70" name="フローチャート: 判断 69"/>
        <xdr:cNvSpPr/>
      </xdr:nvSpPr>
      <xdr:spPr>
        <a:xfrm>
          <a:off x="3937000" y="653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105427</xdr:rowOff>
    </xdr:from>
    <xdr:ext cx="736600" cy="259045"/>
    <xdr:sp macro="" textlink="">
      <xdr:nvSpPr>
        <xdr:cNvPr id="71" name="テキスト ボックス 70"/>
        <xdr:cNvSpPr txBox="1"/>
      </xdr:nvSpPr>
      <xdr:spPr>
        <a:xfrm>
          <a:off x="3606800" y="662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69850</xdr:rowOff>
    </xdr:from>
    <xdr:to>
      <xdr:col>15</xdr:col>
      <xdr:colOff>98425</xdr:colOff>
      <xdr:row>35</xdr:row>
      <xdr:rowOff>12700</xdr:rowOff>
    </xdr:to>
    <xdr:cxnSp macro="">
      <xdr:nvCxnSpPr>
        <xdr:cNvPr id="72" name="直線コネクタ 71"/>
        <xdr:cNvCxnSpPr/>
      </xdr:nvCxnSpPr>
      <xdr:spPr>
        <a:xfrm flipV="1">
          <a:off x="2209800" y="58991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38100</xdr:rowOff>
    </xdr:from>
    <xdr:to>
      <xdr:col>15</xdr:col>
      <xdr:colOff>149225</xdr:colOff>
      <xdr:row>37</xdr:row>
      <xdr:rowOff>139700</xdr:rowOff>
    </xdr:to>
    <xdr:sp macro="" textlink="">
      <xdr:nvSpPr>
        <xdr:cNvPr id="73" name="フローチャート: 判断 72"/>
        <xdr:cNvSpPr/>
      </xdr:nvSpPr>
      <xdr:spPr>
        <a:xfrm>
          <a:off x="30480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124477</xdr:rowOff>
    </xdr:from>
    <xdr:ext cx="762000" cy="259045"/>
    <xdr:sp macro="" textlink="">
      <xdr:nvSpPr>
        <xdr:cNvPr id="74" name="テキスト ボックス 73"/>
        <xdr:cNvSpPr txBox="1"/>
      </xdr:nvSpPr>
      <xdr:spPr>
        <a:xfrm>
          <a:off x="2717800" y="646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165100</xdr:rowOff>
    </xdr:from>
    <xdr:to>
      <xdr:col>11</xdr:col>
      <xdr:colOff>9525</xdr:colOff>
      <xdr:row>35</xdr:row>
      <xdr:rowOff>12700</xdr:rowOff>
    </xdr:to>
    <xdr:cxnSp macro="">
      <xdr:nvCxnSpPr>
        <xdr:cNvPr id="75" name="直線コネクタ 74"/>
        <xdr:cNvCxnSpPr/>
      </xdr:nvCxnSpPr>
      <xdr:spPr>
        <a:xfrm>
          <a:off x="1320800" y="58229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57150</xdr:rowOff>
    </xdr:from>
    <xdr:to>
      <xdr:col>11</xdr:col>
      <xdr:colOff>60325</xdr:colOff>
      <xdr:row>39</xdr:row>
      <xdr:rowOff>158750</xdr:rowOff>
    </xdr:to>
    <xdr:sp macro="" textlink="">
      <xdr:nvSpPr>
        <xdr:cNvPr id="76" name="フローチャート: 判断 75"/>
        <xdr:cNvSpPr/>
      </xdr:nvSpPr>
      <xdr:spPr>
        <a:xfrm>
          <a:off x="21590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143527</xdr:rowOff>
    </xdr:from>
    <xdr:ext cx="762000" cy="259045"/>
    <xdr:sp macro="" textlink="">
      <xdr:nvSpPr>
        <xdr:cNvPr id="77" name="テキスト ボックス 76"/>
        <xdr:cNvSpPr txBox="1"/>
      </xdr:nvSpPr>
      <xdr:spPr>
        <a:xfrm>
          <a:off x="1828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114300</xdr:rowOff>
    </xdr:from>
    <xdr:to>
      <xdr:col>6</xdr:col>
      <xdr:colOff>171450</xdr:colOff>
      <xdr:row>38</xdr:row>
      <xdr:rowOff>44450</xdr:rowOff>
    </xdr:to>
    <xdr:sp macro="" textlink="">
      <xdr:nvSpPr>
        <xdr:cNvPr id="78" name="フローチャート: 判断 77"/>
        <xdr:cNvSpPr/>
      </xdr:nvSpPr>
      <xdr:spPr>
        <a:xfrm>
          <a:off x="12700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29227</xdr:rowOff>
    </xdr:from>
    <xdr:ext cx="762000" cy="259045"/>
    <xdr:sp macro="" textlink="">
      <xdr:nvSpPr>
        <xdr:cNvPr id="79" name="テキスト ボックス 78"/>
        <xdr:cNvSpPr txBox="1"/>
      </xdr:nvSpPr>
      <xdr:spPr>
        <a:xfrm>
          <a:off x="939800" y="654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133350</xdr:rowOff>
    </xdr:from>
    <xdr:to>
      <xdr:col>24</xdr:col>
      <xdr:colOff>76200</xdr:colOff>
      <xdr:row>35</xdr:row>
      <xdr:rowOff>63500</xdr:rowOff>
    </xdr:to>
    <xdr:sp macro="" textlink="">
      <xdr:nvSpPr>
        <xdr:cNvPr id="85" name="楕円 84"/>
        <xdr:cNvSpPr/>
      </xdr:nvSpPr>
      <xdr:spPr>
        <a:xfrm>
          <a:off x="47752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41927</xdr:rowOff>
    </xdr:from>
    <xdr:ext cx="762000" cy="259045"/>
    <xdr:sp macro="" textlink="">
      <xdr:nvSpPr>
        <xdr:cNvPr id="86" name="人件費該当値テキスト"/>
        <xdr:cNvSpPr txBox="1"/>
      </xdr:nvSpPr>
      <xdr:spPr>
        <a:xfrm>
          <a:off x="4914900" y="587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114300</xdr:rowOff>
    </xdr:from>
    <xdr:to>
      <xdr:col>20</xdr:col>
      <xdr:colOff>38100</xdr:colOff>
      <xdr:row>34</xdr:row>
      <xdr:rowOff>44450</xdr:rowOff>
    </xdr:to>
    <xdr:sp macro="" textlink="">
      <xdr:nvSpPr>
        <xdr:cNvPr id="87" name="楕円 86"/>
        <xdr:cNvSpPr/>
      </xdr:nvSpPr>
      <xdr:spPr>
        <a:xfrm>
          <a:off x="3937000" y="577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54627</xdr:rowOff>
    </xdr:from>
    <xdr:ext cx="736600" cy="259045"/>
    <xdr:sp macro="" textlink="">
      <xdr:nvSpPr>
        <xdr:cNvPr id="88" name="テキスト ボックス 87"/>
        <xdr:cNvSpPr txBox="1"/>
      </xdr:nvSpPr>
      <xdr:spPr>
        <a:xfrm>
          <a:off x="3606800" y="554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19050</xdr:rowOff>
    </xdr:from>
    <xdr:to>
      <xdr:col>15</xdr:col>
      <xdr:colOff>149225</xdr:colOff>
      <xdr:row>34</xdr:row>
      <xdr:rowOff>120650</xdr:rowOff>
    </xdr:to>
    <xdr:sp macro="" textlink="">
      <xdr:nvSpPr>
        <xdr:cNvPr id="89" name="楕円 88"/>
        <xdr:cNvSpPr/>
      </xdr:nvSpPr>
      <xdr:spPr>
        <a:xfrm>
          <a:off x="30480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130827</xdr:rowOff>
    </xdr:from>
    <xdr:ext cx="762000" cy="259045"/>
    <xdr:sp macro="" textlink="">
      <xdr:nvSpPr>
        <xdr:cNvPr id="90" name="テキスト ボックス 89"/>
        <xdr:cNvSpPr txBox="1"/>
      </xdr:nvSpPr>
      <xdr:spPr>
        <a:xfrm>
          <a:off x="2717800" y="561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133350</xdr:rowOff>
    </xdr:from>
    <xdr:to>
      <xdr:col>11</xdr:col>
      <xdr:colOff>60325</xdr:colOff>
      <xdr:row>35</xdr:row>
      <xdr:rowOff>63500</xdr:rowOff>
    </xdr:to>
    <xdr:sp macro="" textlink="">
      <xdr:nvSpPr>
        <xdr:cNvPr id="91" name="楕円 90"/>
        <xdr:cNvSpPr/>
      </xdr:nvSpPr>
      <xdr:spPr>
        <a:xfrm>
          <a:off x="2159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73677</xdr:rowOff>
    </xdr:from>
    <xdr:ext cx="762000" cy="259045"/>
    <xdr:sp macro="" textlink="">
      <xdr:nvSpPr>
        <xdr:cNvPr id="92" name="テキスト ボックス 91"/>
        <xdr:cNvSpPr txBox="1"/>
      </xdr:nvSpPr>
      <xdr:spPr>
        <a:xfrm>
          <a:off x="1828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114300</xdr:rowOff>
    </xdr:from>
    <xdr:to>
      <xdr:col>6</xdr:col>
      <xdr:colOff>171450</xdr:colOff>
      <xdr:row>34</xdr:row>
      <xdr:rowOff>44450</xdr:rowOff>
    </xdr:to>
    <xdr:sp macro="" textlink="">
      <xdr:nvSpPr>
        <xdr:cNvPr id="93" name="楕円 92"/>
        <xdr:cNvSpPr/>
      </xdr:nvSpPr>
      <xdr:spPr>
        <a:xfrm>
          <a:off x="1270000" y="577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54627</xdr:rowOff>
    </xdr:from>
    <xdr:ext cx="762000" cy="259045"/>
    <xdr:sp macro="" textlink="">
      <xdr:nvSpPr>
        <xdr:cNvPr id="94" name="テキスト ボックス 93"/>
        <xdr:cNvSpPr txBox="1"/>
      </xdr:nvSpPr>
      <xdr:spPr>
        <a:xfrm>
          <a:off x="939800" y="554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0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ja-JP" altLang="en-US" sz="10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10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年度の物件費は、物価高騰の影響に加え、</a:t>
          </a:r>
          <a:r>
            <a:rPr kumimoji="1" lang="ja-JP" altLang="en-US" sz="10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ふるさと応援寄附金</a:t>
          </a:r>
          <a:r>
            <a:rPr kumimoji="1" lang="ja-JP" altLang="ja-JP" sz="10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の増加に伴い</a:t>
          </a:r>
          <a:r>
            <a:rPr kumimoji="1" lang="ja-JP" altLang="en-US" sz="10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返礼業務に要する</a:t>
          </a:r>
          <a:r>
            <a:rPr kumimoji="1" lang="ja-JP" altLang="ja-JP" sz="10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委託料等が増加したものの、</a:t>
          </a:r>
          <a:r>
            <a:rPr kumimoji="1" lang="ja-JP" altLang="en-US" sz="10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新型コロナウイルスワクチン接種関係事業費の縮小に伴い、</a:t>
          </a:r>
          <a:r>
            <a:rPr kumimoji="1" lang="ja-JP" altLang="ja-JP" sz="10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全体で</a:t>
          </a:r>
          <a:r>
            <a:rPr kumimoji="1" lang="en-US" altLang="ja-JP" sz="10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225</a:t>
          </a:r>
          <a:r>
            <a:rPr kumimoji="1" lang="ja-JP" altLang="ja-JP" sz="10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百万円の減となった。経常一般財源</a:t>
          </a:r>
          <a:r>
            <a:rPr kumimoji="1" lang="ja-JP" altLang="en-US" sz="10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ja-JP" sz="10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前年度比</a:t>
          </a:r>
          <a:r>
            <a:rPr kumimoji="1" lang="en-US" altLang="ja-JP" sz="10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212</a:t>
          </a:r>
          <a:r>
            <a:rPr kumimoji="1" lang="ja-JP" altLang="ja-JP" sz="10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百円の増と</a:t>
          </a:r>
          <a:r>
            <a:rPr kumimoji="1" lang="ja-JP" altLang="en-US" sz="10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なった結果</a:t>
          </a:r>
          <a:r>
            <a:rPr kumimoji="1" lang="ja-JP" altLang="ja-JP" sz="10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、物件費に係る経常収支比率は</a:t>
          </a:r>
          <a:r>
            <a:rPr kumimoji="1" lang="en-US" altLang="ja-JP" sz="10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0.7</a:t>
          </a:r>
          <a:r>
            <a:rPr kumimoji="1" lang="ja-JP" altLang="ja-JP" sz="10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ポイント増となった。</a:t>
          </a:r>
          <a:endParaRPr lang="ja-JP" altLang="ja-JP" sz="1050">
            <a:solidFill>
              <a:sysClr val="windowText" lastClr="000000"/>
            </a:solidFill>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財政計画においては、経常経費である物件費の削減による効果額を一定程度見込んでいることから、</a:t>
          </a:r>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ふるさと応援寄附事業のような歳入に連動して経費も増加するという特殊な事業を除き、ＤＸ推進及びＧＸ推進を図りながら経費の節減に取り組む必要がある。</a:t>
          </a:r>
          <a:endParaRPr lang="ja-JP" altLang="ja-JP" sz="105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107950</xdr:rowOff>
    </xdr:from>
    <xdr:to>
      <xdr:col>82</xdr:col>
      <xdr:colOff>107950</xdr:colOff>
      <xdr:row>21</xdr:row>
      <xdr:rowOff>50800</xdr:rowOff>
    </xdr:to>
    <xdr:cxnSp macro="">
      <xdr:nvCxnSpPr>
        <xdr:cNvPr id="122" name="直線コネクタ 121"/>
        <xdr:cNvCxnSpPr/>
      </xdr:nvCxnSpPr>
      <xdr:spPr>
        <a:xfrm flipV="1">
          <a:off x="16510000" y="21653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22877</xdr:rowOff>
    </xdr:from>
    <xdr:ext cx="762000" cy="259045"/>
    <xdr:sp macro="" textlink="">
      <xdr:nvSpPr>
        <xdr:cNvPr id="123" name="物件費最小値テキスト"/>
        <xdr:cNvSpPr txBox="1"/>
      </xdr:nvSpPr>
      <xdr:spPr>
        <a:xfrm>
          <a:off x="16598900" y="362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50800</xdr:rowOff>
    </xdr:from>
    <xdr:to>
      <xdr:col>82</xdr:col>
      <xdr:colOff>196850</xdr:colOff>
      <xdr:row>21</xdr:row>
      <xdr:rowOff>50800</xdr:rowOff>
    </xdr:to>
    <xdr:cxnSp macro="">
      <xdr:nvCxnSpPr>
        <xdr:cNvPr id="124" name="直線コネクタ 123"/>
        <xdr:cNvCxnSpPr/>
      </xdr:nvCxnSpPr>
      <xdr:spPr>
        <a:xfrm>
          <a:off x="16421100" y="36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22877</xdr:rowOff>
    </xdr:from>
    <xdr:ext cx="762000" cy="259045"/>
    <xdr:sp macro="" textlink="">
      <xdr:nvSpPr>
        <xdr:cNvPr id="125" name="物件費最大値テキスト"/>
        <xdr:cNvSpPr txBox="1"/>
      </xdr:nvSpPr>
      <xdr:spPr>
        <a:xfrm>
          <a:off x="16598900" y="190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107950</xdr:rowOff>
    </xdr:from>
    <xdr:to>
      <xdr:col>82</xdr:col>
      <xdr:colOff>196850</xdr:colOff>
      <xdr:row>12</xdr:row>
      <xdr:rowOff>107950</xdr:rowOff>
    </xdr:to>
    <xdr:cxnSp macro="">
      <xdr:nvCxnSpPr>
        <xdr:cNvPr id="126" name="直線コネクタ 125"/>
        <xdr:cNvCxnSpPr/>
      </xdr:nvCxnSpPr>
      <xdr:spPr>
        <a:xfrm>
          <a:off x="16421100" y="2165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50800</xdr:rowOff>
    </xdr:from>
    <xdr:to>
      <xdr:col>82</xdr:col>
      <xdr:colOff>107950</xdr:colOff>
      <xdr:row>15</xdr:row>
      <xdr:rowOff>12700</xdr:rowOff>
    </xdr:to>
    <xdr:cxnSp macro="">
      <xdr:nvCxnSpPr>
        <xdr:cNvPr id="127" name="直線コネクタ 126"/>
        <xdr:cNvCxnSpPr/>
      </xdr:nvCxnSpPr>
      <xdr:spPr>
        <a:xfrm>
          <a:off x="15671800" y="24511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105427</xdr:rowOff>
    </xdr:from>
    <xdr:ext cx="762000" cy="259045"/>
    <xdr:sp macro="" textlink="">
      <xdr:nvSpPr>
        <xdr:cNvPr id="128" name="物件費平均値テキスト"/>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9" name="フローチャート: 判断 128"/>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107950</xdr:rowOff>
    </xdr:from>
    <xdr:to>
      <xdr:col>78</xdr:col>
      <xdr:colOff>69850</xdr:colOff>
      <xdr:row>14</xdr:row>
      <xdr:rowOff>50800</xdr:rowOff>
    </xdr:to>
    <xdr:cxnSp macro="">
      <xdr:nvCxnSpPr>
        <xdr:cNvPr id="130" name="直線コネクタ 129"/>
        <xdr:cNvCxnSpPr/>
      </xdr:nvCxnSpPr>
      <xdr:spPr>
        <a:xfrm>
          <a:off x="14782800" y="2336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95250</xdr:rowOff>
    </xdr:from>
    <xdr:to>
      <xdr:col>78</xdr:col>
      <xdr:colOff>120650</xdr:colOff>
      <xdr:row>16</xdr:row>
      <xdr:rowOff>25400</xdr:rowOff>
    </xdr:to>
    <xdr:sp macro="" textlink="">
      <xdr:nvSpPr>
        <xdr:cNvPr id="131" name="フローチャート: 判断 130"/>
        <xdr:cNvSpPr/>
      </xdr:nvSpPr>
      <xdr:spPr>
        <a:xfrm>
          <a:off x="15621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10177</xdr:rowOff>
    </xdr:from>
    <xdr:ext cx="736600" cy="259045"/>
    <xdr:sp macro="" textlink="">
      <xdr:nvSpPr>
        <xdr:cNvPr id="132" name="テキスト ボックス 131"/>
        <xdr:cNvSpPr txBox="1"/>
      </xdr:nvSpPr>
      <xdr:spPr>
        <a:xfrm>
          <a:off x="15290800" y="275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107950</xdr:rowOff>
    </xdr:from>
    <xdr:to>
      <xdr:col>73</xdr:col>
      <xdr:colOff>180975</xdr:colOff>
      <xdr:row>14</xdr:row>
      <xdr:rowOff>12700</xdr:rowOff>
    </xdr:to>
    <xdr:cxnSp macro="">
      <xdr:nvCxnSpPr>
        <xdr:cNvPr id="133" name="直線コネクタ 132"/>
        <xdr:cNvCxnSpPr/>
      </xdr:nvCxnSpPr>
      <xdr:spPr>
        <a:xfrm flipV="1">
          <a:off x="13893800" y="2336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57150</xdr:rowOff>
    </xdr:from>
    <xdr:to>
      <xdr:col>74</xdr:col>
      <xdr:colOff>31750</xdr:colOff>
      <xdr:row>14</xdr:row>
      <xdr:rowOff>158750</xdr:rowOff>
    </xdr:to>
    <xdr:sp macro="" textlink="">
      <xdr:nvSpPr>
        <xdr:cNvPr id="134" name="フローチャート: 判断 133"/>
        <xdr:cNvSpPr/>
      </xdr:nvSpPr>
      <xdr:spPr>
        <a:xfrm>
          <a:off x="14732000" y="245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143527</xdr:rowOff>
    </xdr:from>
    <xdr:ext cx="762000" cy="259045"/>
    <xdr:sp macro="" textlink="">
      <xdr:nvSpPr>
        <xdr:cNvPr id="135" name="テキスト ボックス 134"/>
        <xdr:cNvSpPr txBox="1"/>
      </xdr:nvSpPr>
      <xdr:spPr>
        <a:xfrm>
          <a:off x="14401800" y="25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xdr:rowOff>
    </xdr:from>
    <xdr:to>
      <xdr:col>69</xdr:col>
      <xdr:colOff>92075</xdr:colOff>
      <xdr:row>14</xdr:row>
      <xdr:rowOff>69850</xdr:rowOff>
    </xdr:to>
    <xdr:cxnSp macro="">
      <xdr:nvCxnSpPr>
        <xdr:cNvPr id="136" name="直線コネクタ 135"/>
        <xdr:cNvCxnSpPr/>
      </xdr:nvCxnSpPr>
      <xdr:spPr>
        <a:xfrm flipV="1">
          <a:off x="13004800" y="2413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7" name="フローチャート: 判断 136"/>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38" name="テキスト ボックス 137"/>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39" name="フローチャート: 判断 138"/>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40" name="テキスト ボックス 139"/>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133350</xdr:rowOff>
    </xdr:from>
    <xdr:to>
      <xdr:col>82</xdr:col>
      <xdr:colOff>158750</xdr:colOff>
      <xdr:row>15</xdr:row>
      <xdr:rowOff>63500</xdr:rowOff>
    </xdr:to>
    <xdr:sp macro="" textlink="">
      <xdr:nvSpPr>
        <xdr:cNvPr id="146" name="楕円 145"/>
        <xdr:cNvSpPr/>
      </xdr:nvSpPr>
      <xdr:spPr>
        <a:xfrm>
          <a:off x="164592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149877</xdr:rowOff>
    </xdr:from>
    <xdr:ext cx="762000" cy="259045"/>
    <xdr:sp macro="" textlink="">
      <xdr:nvSpPr>
        <xdr:cNvPr id="147" name="物件費該当値テキスト"/>
        <xdr:cNvSpPr txBox="1"/>
      </xdr:nvSpPr>
      <xdr:spPr>
        <a:xfrm>
          <a:off x="16598900" y="237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0</xdr:rowOff>
    </xdr:from>
    <xdr:to>
      <xdr:col>78</xdr:col>
      <xdr:colOff>120650</xdr:colOff>
      <xdr:row>14</xdr:row>
      <xdr:rowOff>101600</xdr:rowOff>
    </xdr:to>
    <xdr:sp macro="" textlink="">
      <xdr:nvSpPr>
        <xdr:cNvPr id="148" name="楕円 147"/>
        <xdr:cNvSpPr/>
      </xdr:nvSpPr>
      <xdr:spPr>
        <a:xfrm>
          <a:off x="15621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111777</xdr:rowOff>
    </xdr:from>
    <xdr:ext cx="736600" cy="259045"/>
    <xdr:sp macro="" textlink="">
      <xdr:nvSpPr>
        <xdr:cNvPr id="149" name="テキスト ボックス 148"/>
        <xdr:cNvSpPr txBox="1"/>
      </xdr:nvSpPr>
      <xdr:spPr>
        <a:xfrm>
          <a:off x="15290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57150</xdr:rowOff>
    </xdr:from>
    <xdr:to>
      <xdr:col>74</xdr:col>
      <xdr:colOff>31750</xdr:colOff>
      <xdr:row>13</xdr:row>
      <xdr:rowOff>158750</xdr:rowOff>
    </xdr:to>
    <xdr:sp macro="" textlink="">
      <xdr:nvSpPr>
        <xdr:cNvPr id="150" name="楕円 149"/>
        <xdr:cNvSpPr/>
      </xdr:nvSpPr>
      <xdr:spPr>
        <a:xfrm>
          <a:off x="14732000" y="228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168927</xdr:rowOff>
    </xdr:from>
    <xdr:ext cx="762000" cy="259045"/>
    <xdr:sp macro="" textlink="">
      <xdr:nvSpPr>
        <xdr:cNvPr id="151" name="テキスト ボックス 150"/>
        <xdr:cNvSpPr txBox="1"/>
      </xdr:nvSpPr>
      <xdr:spPr>
        <a:xfrm>
          <a:off x="14401800" y="205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133350</xdr:rowOff>
    </xdr:from>
    <xdr:to>
      <xdr:col>69</xdr:col>
      <xdr:colOff>142875</xdr:colOff>
      <xdr:row>14</xdr:row>
      <xdr:rowOff>63500</xdr:rowOff>
    </xdr:to>
    <xdr:sp macro="" textlink="">
      <xdr:nvSpPr>
        <xdr:cNvPr id="152" name="楕円 151"/>
        <xdr:cNvSpPr/>
      </xdr:nvSpPr>
      <xdr:spPr>
        <a:xfrm>
          <a:off x="13843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73677</xdr:rowOff>
    </xdr:from>
    <xdr:ext cx="762000" cy="259045"/>
    <xdr:sp macro="" textlink="">
      <xdr:nvSpPr>
        <xdr:cNvPr id="153" name="テキスト ボックス 152"/>
        <xdr:cNvSpPr txBox="1"/>
      </xdr:nvSpPr>
      <xdr:spPr>
        <a:xfrm>
          <a:off x="13512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19050</xdr:rowOff>
    </xdr:from>
    <xdr:to>
      <xdr:col>65</xdr:col>
      <xdr:colOff>53975</xdr:colOff>
      <xdr:row>14</xdr:row>
      <xdr:rowOff>120650</xdr:rowOff>
    </xdr:to>
    <xdr:sp macro="" textlink="">
      <xdr:nvSpPr>
        <xdr:cNvPr id="154" name="楕円 153"/>
        <xdr:cNvSpPr/>
      </xdr:nvSpPr>
      <xdr:spPr>
        <a:xfrm>
          <a:off x="129540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130827</xdr:rowOff>
    </xdr:from>
    <xdr:ext cx="762000" cy="259045"/>
    <xdr:sp macro="" textlink="">
      <xdr:nvSpPr>
        <xdr:cNvPr id="155" name="テキスト ボックス 154"/>
        <xdr:cNvSpPr txBox="1"/>
      </xdr:nvSpPr>
      <xdr:spPr>
        <a:xfrm>
          <a:off x="12623800" y="21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ja-JP" altLang="en-US"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年度の扶助費は、子育て世帯への臨時特別給付金事業</a:t>
          </a:r>
          <a:r>
            <a:rPr kumimoji="1" lang="ja-JP" altLang="en-US"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で</a:t>
          </a:r>
          <a:r>
            <a:rPr kumimoji="1" lang="en-US"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458</a:t>
          </a:r>
          <a:r>
            <a:rPr kumimoji="1" lang="ja-JP"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en-US"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の大幅減（皆減）となるも、低所得世帯支援給付金給付事業（</a:t>
          </a:r>
          <a:r>
            <a:rPr kumimoji="1" lang="en-US"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230</a:t>
          </a:r>
          <a:r>
            <a:rPr kumimoji="1" lang="ja-JP" altLang="en-US"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百万円増）や物価高対策重点支援給付金給付事業（</a:t>
          </a:r>
          <a:r>
            <a:rPr kumimoji="1" lang="en-US"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510</a:t>
          </a:r>
          <a:r>
            <a:rPr kumimoji="1" lang="ja-JP" altLang="en-US"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百万円増）、低所得の子育て世帯に対する生活支援特別給付金事業（</a:t>
          </a:r>
          <a:r>
            <a:rPr kumimoji="1" lang="en-US"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68</a:t>
          </a:r>
          <a:r>
            <a:rPr kumimoji="1" lang="ja-JP" altLang="en-US"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百万円）などの低所得者支援給付金事業の増により全体で</a:t>
          </a:r>
          <a:r>
            <a:rPr kumimoji="1" lang="en-US"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158</a:t>
          </a:r>
          <a:r>
            <a:rPr kumimoji="1" lang="ja-JP"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百万円の</a:t>
          </a:r>
          <a:r>
            <a:rPr kumimoji="1" lang="ja-JP" altLang="en-US"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となった。経常一般財源は前年度比</a:t>
          </a:r>
          <a:r>
            <a:rPr kumimoji="1" lang="en-US"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131</a:t>
          </a:r>
          <a:r>
            <a:rPr kumimoji="1" lang="ja-JP"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百万円減と</a:t>
          </a:r>
          <a:r>
            <a:rPr kumimoji="1" lang="ja-JP" altLang="en-US"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なったため</a:t>
          </a:r>
          <a:r>
            <a:rPr kumimoji="1" lang="ja-JP"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、扶助費に係る経常収支比率は</a:t>
          </a:r>
          <a:r>
            <a:rPr kumimoji="1" lang="en-US"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0.3</a:t>
          </a:r>
          <a:r>
            <a:rPr kumimoji="1" lang="ja-JP"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した。</a:t>
          </a:r>
          <a:endParaRPr lang="ja-JP" altLang="ja-JP" sz="95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950" b="0" i="0" baseline="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本市の人口は、毎年</a:t>
          </a:r>
          <a:r>
            <a:rPr kumimoji="1" lang="en-US"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1,000</a:t>
          </a:r>
          <a:r>
            <a:rPr kumimoji="1" lang="ja-JP"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人を超えるペースで減少している一方、少子化対策である子ども子育て関連経費などの高止まりや、障がい者への福祉サービス給付が増加しており、</a:t>
          </a:r>
          <a:r>
            <a:rPr kumimoji="1" lang="ja-JP" altLang="en-US"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物価高騰対策としての給付金事業がないと仮定しても</a:t>
          </a:r>
          <a:r>
            <a:rPr kumimoji="1" lang="ja-JP"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引き続き増加</a:t>
          </a:r>
          <a:r>
            <a:rPr kumimoji="1" lang="ja-JP" altLang="en-US"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していくものと</a:t>
          </a:r>
          <a:r>
            <a:rPr kumimoji="1" lang="ja-JP"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見込まれる。</a:t>
          </a:r>
          <a:endParaRPr lang="ja-JP" altLang="ja-JP" sz="95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159657</xdr:rowOff>
    </xdr:from>
    <xdr:to>
      <xdr:col>24</xdr:col>
      <xdr:colOff>25400</xdr:colOff>
      <xdr:row>61</xdr:row>
      <xdr:rowOff>53522</xdr:rowOff>
    </xdr:to>
    <xdr:cxnSp macro="">
      <xdr:nvCxnSpPr>
        <xdr:cNvPr id="185" name="直線コネクタ 184"/>
        <xdr:cNvCxnSpPr/>
      </xdr:nvCxnSpPr>
      <xdr:spPr>
        <a:xfrm flipV="1">
          <a:off x="4826000" y="9075057"/>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6" name="扶助費最小値テキスト"/>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7" name="直線コネクタ 186"/>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74584</xdr:rowOff>
    </xdr:from>
    <xdr:ext cx="762000" cy="259045"/>
    <xdr:sp macro="" textlink="">
      <xdr:nvSpPr>
        <xdr:cNvPr id="188" name="扶助費最大値テキスト"/>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159657</xdr:rowOff>
    </xdr:from>
    <xdr:to>
      <xdr:col>24</xdr:col>
      <xdr:colOff>114300</xdr:colOff>
      <xdr:row>52</xdr:row>
      <xdr:rowOff>159657</xdr:rowOff>
    </xdr:to>
    <xdr:cxnSp macro="">
      <xdr:nvCxnSpPr>
        <xdr:cNvPr id="189" name="直線コネクタ 188"/>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37193</xdr:rowOff>
    </xdr:from>
    <xdr:to>
      <xdr:col>24</xdr:col>
      <xdr:colOff>25400</xdr:colOff>
      <xdr:row>53</xdr:row>
      <xdr:rowOff>86178</xdr:rowOff>
    </xdr:to>
    <xdr:cxnSp macro="">
      <xdr:nvCxnSpPr>
        <xdr:cNvPr id="190" name="直線コネクタ 189"/>
        <xdr:cNvCxnSpPr/>
      </xdr:nvCxnSpPr>
      <xdr:spPr>
        <a:xfrm flipV="1">
          <a:off x="3987800" y="912404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121755</xdr:rowOff>
    </xdr:from>
    <xdr:ext cx="762000" cy="259045"/>
    <xdr:sp macro="" textlink="">
      <xdr:nvSpPr>
        <xdr:cNvPr id="191" name="扶助費平均値テキスト"/>
        <xdr:cNvSpPr txBox="1"/>
      </xdr:nvSpPr>
      <xdr:spPr>
        <a:xfrm>
          <a:off x="4914900" y="9551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149678</xdr:rowOff>
    </xdr:from>
    <xdr:to>
      <xdr:col>24</xdr:col>
      <xdr:colOff>76200</xdr:colOff>
      <xdr:row>56</xdr:row>
      <xdr:rowOff>79828</xdr:rowOff>
    </xdr:to>
    <xdr:sp macro="" textlink="">
      <xdr:nvSpPr>
        <xdr:cNvPr id="192" name="フローチャート: 判断 191"/>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37193</xdr:rowOff>
    </xdr:from>
    <xdr:to>
      <xdr:col>19</xdr:col>
      <xdr:colOff>187325</xdr:colOff>
      <xdr:row>53</xdr:row>
      <xdr:rowOff>86178</xdr:rowOff>
    </xdr:to>
    <xdr:cxnSp macro="">
      <xdr:nvCxnSpPr>
        <xdr:cNvPr id="193" name="直線コネクタ 192"/>
        <xdr:cNvCxnSpPr/>
      </xdr:nvCxnSpPr>
      <xdr:spPr>
        <a:xfrm>
          <a:off x="3098800" y="91240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4" name="フローチャート: 判断 193"/>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5" name="テキスト ボックス 194"/>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37193</xdr:rowOff>
    </xdr:from>
    <xdr:to>
      <xdr:col>15</xdr:col>
      <xdr:colOff>98425</xdr:colOff>
      <xdr:row>53</xdr:row>
      <xdr:rowOff>102507</xdr:rowOff>
    </xdr:to>
    <xdr:cxnSp macro="">
      <xdr:nvCxnSpPr>
        <xdr:cNvPr id="196" name="直線コネクタ 195"/>
        <xdr:cNvCxnSpPr/>
      </xdr:nvCxnSpPr>
      <xdr:spPr>
        <a:xfrm flipV="1">
          <a:off x="2209800" y="91240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7" name="フローチャート: 判断 196"/>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8" name="テキスト ボックス 197"/>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102507</xdr:rowOff>
    </xdr:from>
    <xdr:to>
      <xdr:col>11</xdr:col>
      <xdr:colOff>9525</xdr:colOff>
      <xdr:row>54</xdr:row>
      <xdr:rowOff>78015</xdr:rowOff>
    </xdr:to>
    <xdr:cxnSp macro="">
      <xdr:nvCxnSpPr>
        <xdr:cNvPr id="199" name="直線コネクタ 198"/>
        <xdr:cNvCxnSpPr/>
      </xdr:nvCxnSpPr>
      <xdr:spPr>
        <a:xfrm flipV="1">
          <a:off x="1320800" y="9189357"/>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100693</xdr:rowOff>
    </xdr:from>
    <xdr:to>
      <xdr:col>11</xdr:col>
      <xdr:colOff>60325</xdr:colOff>
      <xdr:row>58</xdr:row>
      <xdr:rowOff>30843</xdr:rowOff>
    </xdr:to>
    <xdr:sp macro="" textlink="">
      <xdr:nvSpPr>
        <xdr:cNvPr id="200" name="フローチャート: 判断 199"/>
        <xdr:cNvSpPr/>
      </xdr:nvSpPr>
      <xdr:spPr>
        <a:xfrm>
          <a:off x="2159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15620</xdr:rowOff>
    </xdr:from>
    <xdr:ext cx="762000" cy="259045"/>
    <xdr:sp macro="" textlink="">
      <xdr:nvSpPr>
        <xdr:cNvPr id="201" name="テキスト ボックス 200"/>
        <xdr:cNvSpPr txBox="1"/>
      </xdr:nvSpPr>
      <xdr:spPr>
        <a:xfrm>
          <a:off x="1828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59872</xdr:rowOff>
    </xdr:from>
    <xdr:to>
      <xdr:col>6</xdr:col>
      <xdr:colOff>171450</xdr:colOff>
      <xdr:row>58</xdr:row>
      <xdr:rowOff>161472</xdr:rowOff>
    </xdr:to>
    <xdr:sp macro="" textlink="">
      <xdr:nvSpPr>
        <xdr:cNvPr id="202" name="フローチャート: 判断 201"/>
        <xdr:cNvSpPr/>
      </xdr:nvSpPr>
      <xdr:spPr>
        <a:xfrm>
          <a:off x="1270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146249</xdr:rowOff>
    </xdr:from>
    <xdr:ext cx="762000" cy="259045"/>
    <xdr:sp macro="" textlink="">
      <xdr:nvSpPr>
        <xdr:cNvPr id="203" name="テキスト ボックス 202"/>
        <xdr:cNvSpPr txBox="1"/>
      </xdr:nvSpPr>
      <xdr:spPr>
        <a:xfrm>
          <a:off x="939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157843</xdr:rowOff>
    </xdr:from>
    <xdr:to>
      <xdr:col>24</xdr:col>
      <xdr:colOff>76200</xdr:colOff>
      <xdr:row>53</xdr:row>
      <xdr:rowOff>87993</xdr:rowOff>
    </xdr:to>
    <xdr:sp macro="" textlink="">
      <xdr:nvSpPr>
        <xdr:cNvPr id="209" name="楕円 208"/>
        <xdr:cNvSpPr/>
      </xdr:nvSpPr>
      <xdr:spPr>
        <a:xfrm>
          <a:off x="47752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66420</xdr:rowOff>
    </xdr:from>
    <xdr:ext cx="762000" cy="259045"/>
    <xdr:sp macro="" textlink="">
      <xdr:nvSpPr>
        <xdr:cNvPr id="210" name="扶助費該当値テキスト"/>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35378</xdr:rowOff>
    </xdr:from>
    <xdr:to>
      <xdr:col>20</xdr:col>
      <xdr:colOff>38100</xdr:colOff>
      <xdr:row>53</xdr:row>
      <xdr:rowOff>136978</xdr:rowOff>
    </xdr:to>
    <xdr:sp macro="" textlink="">
      <xdr:nvSpPr>
        <xdr:cNvPr id="211" name="楕円 210"/>
        <xdr:cNvSpPr/>
      </xdr:nvSpPr>
      <xdr:spPr>
        <a:xfrm>
          <a:off x="3937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147155</xdr:rowOff>
    </xdr:from>
    <xdr:ext cx="736600" cy="259045"/>
    <xdr:sp macro="" textlink="">
      <xdr:nvSpPr>
        <xdr:cNvPr id="212" name="テキスト ボックス 211"/>
        <xdr:cNvSpPr txBox="1"/>
      </xdr:nvSpPr>
      <xdr:spPr>
        <a:xfrm>
          <a:off x="3606800" y="889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157843</xdr:rowOff>
    </xdr:from>
    <xdr:to>
      <xdr:col>15</xdr:col>
      <xdr:colOff>149225</xdr:colOff>
      <xdr:row>53</xdr:row>
      <xdr:rowOff>87993</xdr:rowOff>
    </xdr:to>
    <xdr:sp macro="" textlink="">
      <xdr:nvSpPr>
        <xdr:cNvPr id="213" name="楕円 212"/>
        <xdr:cNvSpPr/>
      </xdr:nvSpPr>
      <xdr:spPr>
        <a:xfrm>
          <a:off x="3048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98170</xdr:rowOff>
    </xdr:from>
    <xdr:ext cx="762000" cy="259045"/>
    <xdr:sp macro="" textlink="">
      <xdr:nvSpPr>
        <xdr:cNvPr id="214" name="テキスト ボックス 213"/>
        <xdr:cNvSpPr txBox="1"/>
      </xdr:nvSpPr>
      <xdr:spPr>
        <a:xfrm>
          <a:off x="2717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51707</xdr:rowOff>
    </xdr:from>
    <xdr:to>
      <xdr:col>11</xdr:col>
      <xdr:colOff>60325</xdr:colOff>
      <xdr:row>53</xdr:row>
      <xdr:rowOff>153307</xdr:rowOff>
    </xdr:to>
    <xdr:sp macro="" textlink="">
      <xdr:nvSpPr>
        <xdr:cNvPr id="215" name="楕円 214"/>
        <xdr:cNvSpPr/>
      </xdr:nvSpPr>
      <xdr:spPr>
        <a:xfrm>
          <a:off x="2159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163484</xdr:rowOff>
    </xdr:from>
    <xdr:ext cx="762000" cy="259045"/>
    <xdr:sp macro="" textlink="">
      <xdr:nvSpPr>
        <xdr:cNvPr id="216" name="テキスト ボックス 215"/>
        <xdr:cNvSpPr txBox="1"/>
      </xdr:nvSpPr>
      <xdr:spPr>
        <a:xfrm>
          <a:off x="1828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27215</xdr:rowOff>
    </xdr:from>
    <xdr:to>
      <xdr:col>6</xdr:col>
      <xdr:colOff>171450</xdr:colOff>
      <xdr:row>54</xdr:row>
      <xdr:rowOff>128815</xdr:rowOff>
    </xdr:to>
    <xdr:sp macro="" textlink="">
      <xdr:nvSpPr>
        <xdr:cNvPr id="217" name="楕円 216"/>
        <xdr:cNvSpPr/>
      </xdr:nvSpPr>
      <xdr:spPr>
        <a:xfrm>
          <a:off x="1270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138992</xdr:rowOff>
    </xdr:from>
    <xdr:ext cx="762000" cy="259045"/>
    <xdr:sp macro="" textlink="">
      <xdr:nvSpPr>
        <xdr:cNvPr id="218" name="テキスト ボックス 217"/>
        <xdr:cNvSpPr txBox="1"/>
      </xdr:nvSpPr>
      <xdr:spPr>
        <a:xfrm>
          <a:off x="939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その他に係る経常収支比率は</a:t>
          </a:r>
          <a:r>
            <a:rPr kumimoji="1" lang="ja-JP" altLang="en-US"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幾分減少傾向にあるが、</a:t>
          </a:r>
          <a:r>
            <a:rPr kumimoji="1" lang="ja-JP"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引き続き類似団体平均を上回っている。主な要因は繰出金であり、</a:t>
          </a:r>
          <a:r>
            <a:rPr kumimoji="1" lang="ja-JP" altLang="en-US"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被保険者数の減少に伴い国民健康保険事業特別会計繰出金が</a:t>
          </a:r>
          <a:r>
            <a:rPr kumimoji="1" lang="en-US"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21</a:t>
          </a:r>
          <a:r>
            <a:rPr kumimoji="1" lang="ja-JP" altLang="en-US"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百万円減となるも、給付費の増により介護保険特別会計（保険事業勘定）繰出金で</a:t>
          </a:r>
          <a:r>
            <a:rPr kumimoji="1" lang="en-US"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43</a:t>
          </a:r>
          <a:r>
            <a:rPr kumimoji="1" lang="ja-JP" altLang="en-US"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百万円増、浄化槽事業の法適化に伴う特別繰出金の増により浄化槽事業特別会計繰出金で</a:t>
          </a:r>
          <a:r>
            <a:rPr kumimoji="1" lang="en-US"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32</a:t>
          </a:r>
          <a:r>
            <a:rPr kumimoji="1" lang="ja-JP" altLang="en-US"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百万円増となるなど、繰出金全体で</a:t>
          </a:r>
          <a:r>
            <a:rPr kumimoji="1" lang="ja-JP"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前年度比</a:t>
          </a:r>
          <a:r>
            <a:rPr kumimoji="1" lang="en-US"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38</a:t>
          </a:r>
          <a:r>
            <a:rPr kumimoji="1" lang="ja-JP"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95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950" b="0" i="0" baseline="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団塊の世代の移行により、今後も後期高齢者医療特別会計への繰出金は増加傾向であり、</a:t>
          </a:r>
          <a:r>
            <a:rPr kumimoji="1" lang="ja-JP" altLang="en-US"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物価高騰に伴い水道・下水道事業に対する</a:t>
          </a:r>
          <a:r>
            <a:rPr kumimoji="1" lang="ja-JP"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繰出金の増が見込まれることから、</a:t>
          </a:r>
          <a:r>
            <a:rPr kumimoji="1" lang="ja-JP" altLang="en-US"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使用料の見直しを含め、</a:t>
          </a:r>
          <a:r>
            <a:rPr kumimoji="1" lang="ja-JP" altLang="ja-JP" sz="9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法定外繰出金の適正化を図っていく必要がある。</a:t>
          </a:r>
          <a:endParaRPr lang="ja-JP" altLang="ja-JP" sz="95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59</xdr:row>
      <xdr:rowOff>82550</xdr:rowOff>
    </xdr:to>
    <xdr:cxnSp macro="">
      <xdr:nvCxnSpPr>
        <xdr:cNvPr id="246" name="直線コネクタ 245"/>
        <xdr:cNvCxnSpPr/>
      </xdr:nvCxnSpPr>
      <xdr:spPr>
        <a:xfrm flipV="1">
          <a:off x="16510000" y="9067800"/>
          <a:ext cx="0" cy="1130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54627</xdr:rowOff>
    </xdr:from>
    <xdr:ext cx="762000" cy="259045"/>
    <xdr:sp macro="" textlink="">
      <xdr:nvSpPr>
        <xdr:cNvPr id="247" name="その他最小値テキスト"/>
        <xdr:cNvSpPr txBox="1"/>
      </xdr:nvSpPr>
      <xdr:spPr>
        <a:xfrm>
          <a:off x="165989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82550</xdr:rowOff>
    </xdr:from>
    <xdr:to>
      <xdr:col>82</xdr:col>
      <xdr:colOff>196850</xdr:colOff>
      <xdr:row>59</xdr:row>
      <xdr:rowOff>82550</xdr:rowOff>
    </xdr:to>
    <xdr:cxnSp macro="">
      <xdr:nvCxnSpPr>
        <xdr:cNvPr id="248" name="直線コネクタ 247"/>
        <xdr:cNvCxnSpPr/>
      </xdr:nvCxnSpPr>
      <xdr:spPr>
        <a:xfrm>
          <a:off x="16421100" y="1019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49" name="その他最大値テキスト"/>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0" name="直線コネクタ 249"/>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50800</xdr:rowOff>
    </xdr:from>
    <xdr:to>
      <xdr:col>82</xdr:col>
      <xdr:colOff>107950</xdr:colOff>
      <xdr:row>58</xdr:row>
      <xdr:rowOff>50800</xdr:rowOff>
    </xdr:to>
    <xdr:cxnSp macro="">
      <xdr:nvCxnSpPr>
        <xdr:cNvPr id="251" name="直線コネクタ 250"/>
        <xdr:cNvCxnSpPr/>
      </xdr:nvCxnSpPr>
      <xdr:spPr>
        <a:xfrm>
          <a:off x="15671800" y="9994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73677</xdr:rowOff>
    </xdr:from>
    <xdr:ext cx="762000" cy="259045"/>
    <xdr:sp macro="" textlink="">
      <xdr:nvSpPr>
        <xdr:cNvPr id="252" name="その他平均値テキスト"/>
        <xdr:cNvSpPr txBox="1"/>
      </xdr:nvSpPr>
      <xdr:spPr>
        <a:xfrm>
          <a:off x="16598900" y="9674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53" name="フローチャート: 判断 252"/>
        <xdr:cNvSpPr/>
      </xdr:nvSpPr>
      <xdr:spPr>
        <a:xfrm>
          <a:off x="16459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50800</xdr:rowOff>
    </xdr:from>
    <xdr:to>
      <xdr:col>78</xdr:col>
      <xdr:colOff>69850</xdr:colOff>
      <xdr:row>58</xdr:row>
      <xdr:rowOff>63500</xdr:rowOff>
    </xdr:to>
    <xdr:cxnSp macro="">
      <xdr:nvCxnSpPr>
        <xdr:cNvPr id="254" name="直線コネクタ 253"/>
        <xdr:cNvCxnSpPr/>
      </xdr:nvCxnSpPr>
      <xdr:spPr>
        <a:xfrm flipV="1">
          <a:off x="14782800" y="9994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5" name="フローチャート: 判断 254"/>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56" name="テキスト ボックス 255"/>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63500</xdr:rowOff>
    </xdr:from>
    <xdr:to>
      <xdr:col>73</xdr:col>
      <xdr:colOff>180975</xdr:colOff>
      <xdr:row>58</xdr:row>
      <xdr:rowOff>114300</xdr:rowOff>
    </xdr:to>
    <xdr:cxnSp macro="">
      <xdr:nvCxnSpPr>
        <xdr:cNvPr id="257" name="直線コネクタ 256"/>
        <xdr:cNvCxnSpPr/>
      </xdr:nvCxnSpPr>
      <xdr:spPr>
        <a:xfrm flipV="1">
          <a:off x="13893800" y="10007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139700</xdr:rowOff>
    </xdr:from>
    <xdr:to>
      <xdr:col>74</xdr:col>
      <xdr:colOff>31750</xdr:colOff>
      <xdr:row>57</xdr:row>
      <xdr:rowOff>69850</xdr:rowOff>
    </xdr:to>
    <xdr:sp macro="" textlink="">
      <xdr:nvSpPr>
        <xdr:cNvPr id="258" name="フローチャート: 判断 257"/>
        <xdr:cNvSpPr/>
      </xdr:nvSpPr>
      <xdr:spPr>
        <a:xfrm>
          <a:off x="14732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80027</xdr:rowOff>
    </xdr:from>
    <xdr:ext cx="762000" cy="259045"/>
    <xdr:sp macro="" textlink="">
      <xdr:nvSpPr>
        <xdr:cNvPr id="259" name="テキスト ボックス 258"/>
        <xdr:cNvSpPr txBox="1"/>
      </xdr:nvSpPr>
      <xdr:spPr>
        <a:xfrm>
          <a:off x="14401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114300</xdr:rowOff>
    </xdr:from>
    <xdr:to>
      <xdr:col>69</xdr:col>
      <xdr:colOff>92075</xdr:colOff>
      <xdr:row>61</xdr:row>
      <xdr:rowOff>146050</xdr:rowOff>
    </xdr:to>
    <xdr:cxnSp macro="">
      <xdr:nvCxnSpPr>
        <xdr:cNvPr id="260" name="直線コネクタ 259"/>
        <xdr:cNvCxnSpPr/>
      </xdr:nvCxnSpPr>
      <xdr:spPr>
        <a:xfrm flipV="1">
          <a:off x="13004800" y="10058400"/>
          <a:ext cx="889000" cy="54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2" name="テキスト ボックス 261"/>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4" name="テキスト ボックス 263"/>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70" name="楕円 269"/>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143527</xdr:rowOff>
    </xdr:from>
    <xdr:ext cx="762000" cy="259045"/>
    <xdr:sp macro="" textlink="">
      <xdr:nvSpPr>
        <xdr:cNvPr id="271" name="その他該当値テキスト"/>
        <xdr:cNvSpPr txBox="1"/>
      </xdr:nvSpPr>
      <xdr:spPr>
        <a:xfrm>
          <a:off x="16598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72" name="楕円 271"/>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73" name="テキスト ボックス 272"/>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12700</xdr:rowOff>
    </xdr:from>
    <xdr:to>
      <xdr:col>74</xdr:col>
      <xdr:colOff>31750</xdr:colOff>
      <xdr:row>58</xdr:row>
      <xdr:rowOff>114300</xdr:rowOff>
    </xdr:to>
    <xdr:sp macro="" textlink="">
      <xdr:nvSpPr>
        <xdr:cNvPr id="274" name="楕円 273"/>
        <xdr:cNvSpPr/>
      </xdr:nvSpPr>
      <xdr:spPr>
        <a:xfrm>
          <a:off x="14732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99077</xdr:rowOff>
    </xdr:from>
    <xdr:ext cx="762000" cy="259045"/>
    <xdr:sp macro="" textlink="">
      <xdr:nvSpPr>
        <xdr:cNvPr id="275" name="テキスト ボックス 274"/>
        <xdr:cNvSpPr txBox="1"/>
      </xdr:nvSpPr>
      <xdr:spPr>
        <a:xfrm>
          <a:off x="14401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63500</xdr:rowOff>
    </xdr:from>
    <xdr:to>
      <xdr:col>69</xdr:col>
      <xdr:colOff>142875</xdr:colOff>
      <xdr:row>58</xdr:row>
      <xdr:rowOff>165100</xdr:rowOff>
    </xdr:to>
    <xdr:sp macro="" textlink="">
      <xdr:nvSpPr>
        <xdr:cNvPr id="276" name="楕円 275"/>
        <xdr:cNvSpPr/>
      </xdr:nvSpPr>
      <xdr:spPr>
        <a:xfrm>
          <a:off x="13843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149877</xdr:rowOff>
    </xdr:from>
    <xdr:ext cx="762000" cy="259045"/>
    <xdr:sp macro="" textlink="">
      <xdr:nvSpPr>
        <xdr:cNvPr id="277" name="テキスト ボックス 276"/>
        <xdr:cNvSpPr txBox="1"/>
      </xdr:nvSpPr>
      <xdr:spPr>
        <a:xfrm>
          <a:off x="13512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95250</xdr:rowOff>
    </xdr:from>
    <xdr:to>
      <xdr:col>65</xdr:col>
      <xdr:colOff>53975</xdr:colOff>
      <xdr:row>62</xdr:row>
      <xdr:rowOff>25400</xdr:rowOff>
    </xdr:to>
    <xdr:sp macro="" textlink="">
      <xdr:nvSpPr>
        <xdr:cNvPr id="278" name="楕円 277"/>
        <xdr:cNvSpPr/>
      </xdr:nvSpPr>
      <xdr:spPr>
        <a:xfrm>
          <a:off x="129540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10177</xdr:rowOff>
    </xdr:from>
    <xdr:ext cx="762000" cy="259045"/>
    <xdr:sp macro="" textlink="">
      <xdr:nvSpPr>
        <xdr:cNvPr id="279" name="テキスト ボックス 278"/>
        <xdr:cNvSpPr txBox="1"/>
      </xdr:nvSpPr>
      <xdr:spPr>
        <a:xfrm>
          <a:off x="126238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年度の補助費等は、物価高騰対策支援として実施した交付金等事業や</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大口の市税還付金があったものの</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新型コロナウイルスワクチン接種関連事業の減（</a:t>
          </a:r>
          <a:r>
            <a:rPr kumimoji="1" lang="en-US"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310</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百万円減）などにより</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全体で</a:t>
          </a:r>
          <a:r>
            <a:rPr kumimoji="1" lang="en-US"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405</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百万円の</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となった。経常一般</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財源</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en-US"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27</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百万円の</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となり、補助費等に係る経常収支比率は</a:t>
          </a:r>
          <a:r>
            <a:rPr kumimoji="1" lang="en-US"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0.2</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ポイントの増となり、類似団体内順位は下位に位置している。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従来より補助費等に係る経常収支比率は類似団体平均と比べ高い割合となっており、</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人件費や物価高騰に伴い一部事務組合負担金の増も見込まれる</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ことから、補助費等の適正管理を行っていく必要がある。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50800</xdr:rowOff>
    </xdr:from>
    <xdr:to>
      <xdr:col>82</xdr:col>
      <xdr:colOff>107950</xdr:colOff>
      <xdr:row>40</xdr:row>
      <xdr:rowOff>81280</xdr:rowOff>
    </xdr:to>
    <xdr:cxnSp macro="">
      <xdr:nvCxnSpPr>
        <xdr:cNvPr id="307" name="直線コネクタ 306"/>
        <xdr:cNvCxnSpPr/>
      </xdr:nvCxnSpPr>
      <xdr:spPr>
        <a:xfrm flipV="1">
          <a:off x="16510000" y="55372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08" name="補助費等最小値テキスト"/>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09" name="直線コネクタ 308"/>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137177</xdr:rowOff>
    </xdr:from>
    <xdr:ext cx="762000" cy="259045"/>
    <xdr:sp macro="" textlink="">
      <xdr:nvSpPr>
        <xdr:cNvPr id="310" name="補助費等最大値テキスト"/>
        <xdr:cNvSpPr txBox="1"/>
      </xdr:nvSpPr>
      <xdr:spPr>
        <a:xfrm>
          <a:off x="16598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50800</xdr:rowOff>
    </xdr:from>
    <xdr:to>
      <xdr:col>82</xdr:col>
      <xdr:colOff>196850</xdr:colOff>
      <xdr:row>32</xdr:row>
      <xdr:rowOff>50800</xdr:rowOff>
    </xdr:to>
    <xdr:cxnSp macro="">
      <xdr:nvCxnSpPr>
        <xdr:cNvPr id="311" name="直線コネクタ 310"/>
        <xdr:cNvCxnSpPr/>
      </xdr:nvCxnSpPr>
      <xdr:spPr>
        <a:xfrm>
          <a:off x="16421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46990</xdr:rowOff>
    </xdr:from>
    <xdr:to>
      <xdr:col>82</xdr:col>
      <xdr:colOff>107950</xdr:colOff>
      <xdr:row>39</xdr:row>
      <xdr:rowOff>62230</xdr:rowOff>
    </xdr:to>
    <xdr:cxnSp macro="">
      <xdr:nvCxnSpPr>
        <xdr:cNvPr id="312" name="直線コネクタ 311"/>
        <xdr:cNvCxnSpPr/>
      </xdr:nvCxnSpPr>
      <xdr:spPr>
        <a:xfrm>
          <a:off x="15671800" y="67335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62247</xdr:rowOff>
    </xdr:from>
    <xdr:ext cx="762000" cy="259045"/>
    <xdr:sp macro="" textlink="">
      <xdr:nvSpPr>
        <xdr:cNvPr id="313" name="補助費等平均値テキスト"/>
        <xdr:cNvSpPr txBox="1"/>
      </xdr:nvSpPr>
      <xdr:spPr>
        <a:xfrm>
          <a:off x="16598900" y="6062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45720</xdr:rowOff>
    </xdr:from>
    <xdr:to>
      <xdr:col>82</xdr:col>
      <xdr:colOff>158750</xdr:colOff>
      <xdr:row>36</xdr:row>
      <xdr:rowOff>147320</xdr:rowOff>
    </xdr:to>
    <xdr:sp macro="" textlink="">
      <xdr:nvSpPr>
        <xdr:cNvPr id="314" name="フローチャート: 判断 313"/>
        <xdr:cNvSpPr/>
      </xdr:nvSpPr>
      <xdr:spPr>
        <a:xfrm>
          <a:off x="164592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1270</xdr:rowOff>
    </xdr:from>
    <xdr:to>
      <xdr:col>78</xdr:col>
      <xdr:colOff>69850</xdr:colOff>
      <xdr:row>39</xdr:row>
      <xdr:rowOff>46990</xdr:rowOff>
    </xdr:to>
    <xdr:cxnSp macro="">
      <xdr:nvCxnSpPr>
        <xdr:cNvPr id="315" name="直線コネクタ 314"/>
        <xdr:cNvCxnSpPr/>
      </xdr:nvCxnSpPr>
      <xdr:spPr>
        <a:xfrm>
          <a:off x="14782800" y="6687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53340</xdr:rowOff>
    </xdr:from>
    <xdr:to>
      <xdr:col>78</xdr:col>
      <xdr:colOff>120650</xdr:colOff>
      <xdr:row>36</xdr:row>
      <xdr:rowOff>154940</xdr:rowOff>
    </xdr:to>
    <xdr:sp macro="" textlink="">
      <xdr:nvSpPr>
        <xdr:cNvPr id="316" name="フローチャート: 判断 315"/>
        <xdr:cNvSpPr/>
      </xdr:nvSpPr>
      <xdr:spPr>
        <a:xfrm>
          <a:off x="15621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165117</xdr:rowOff>
    </xdr:from>
    <xdr:ext cx="736600" cy="259045"/>
    <xdr:sp macro="" textlink="">
      <xdr:nvSpPr>
        <xdr:cNvPr id="317" name="テキスト ボックス 316"/>
        <xdr:cNvSpPr txBox="1"/>
      </xdr:nvSpPr>
      <xdr:spPr>
        <a:xfrm>
          <a:off x="15290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1270</xdr:rowOff>
    </xdr:from>
    <xdr:to>
      <xdr:col>73</xdr:col>
      <xdr:colOff>180975</xdr:colOff>
      <xdr:row>39</xdr:row>
      <xdr:rowOff>85090</xdr:rowOff>
    </xdr:to>
    <xdr:cxnSp macro="">
      <xdr:nvCxnSpPr>
        <xdr:cNvPr id="318" name="直線コネクタ 317"/>
        <xdr:cNvCxnSpPr/>
      </xdr:nvCxnSpPr>
      <xdr:spPr>
        <a:xfrm flipV="1">
          <a:off x="13893800" y="66878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38100</xdr:rowOff>
    </xdr:from>
    <xdr:to>
      <xdr:col>74</xdr:col>
      <xdr:colOff>31750</xdr:colOff>
      <xdr:row>36</xdr:row>
      <xdr:rowOff>139700</xdr:rowOff>
    </xdr:to>
    <xdr:sp macro="" textlink="">
      <xdr:nvSpPr>
        <xdr:cNvPr id="319" name="フローチャート: 判断 318"/>
        <xdr:cNvSpPr/>
      </xdr:nvSpPr>
      <xdr:spPr>
        <a:xfrm>
          <a:off x="14732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149877</xdr:rowOff>
    </xdr:from>
    <xdr:ext cx="762000" cy="259045"/>
    <xdr:sp macro="" textlink="">
      <xdr:nvSpPr>
        <xdr:cNvPr id="320" name="テキスト ボックス 319"/>
        <xdr:cNvSpPr txBox="1"/>
      </xdr:nvSpPr>
      <xdr:spPr>
        <a:xfrm>
          <a:off x="14401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85090</xdr:rowOff>
    </xdr:from>
    <xdr:to>
      <xdr:col>69</xdr:col>
      <xdr:colOff>92075</xdr:colOff>
      <xdr:row>39</xdr:row>
      <xdr:rowOff>85090</xdr:rowOff>
    </xdr:to>
    <xdr:cxnSp macro="">
      <xdr:nvCxnSpPr>
        <xdr:cNvPr id="321" name="直線コネクタ 320"/>
        <xdr:cNvCxnSpPr/>
      </xdr:nvCxnSpPr>
      <xdr:spPr>
        <a:xfrm>
          <a:off x="13004800" y="642874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140970</xdr:rowOff>
    </xdr:from>
    <xdr:to>
      <xdr:col>69</xdr:col>
      <xdr:colOff>142875</xdr:colOff>
      <xdr:row>36</xdr:row>
      <xdr:rowOff>71120</xdr:rowOff>
    </xdr:to>
    <xdr:sp macro="" textlink="">
      <xdr:nvSpPr>
        <xdr:cNvPr id="322" name="フローチャート: 判断 321"/>
        <xdr:cNvSpPr/>
      </xdr:nvSpPr>
      <xdr:spPr>
        <a:xfrm>
          <a:off x="13843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81297</xdr:rowOff>
    </xdr:from>
    <xdr:ext cx="762000" cy="259045"/>
    <xdr:sp macro="" textlink="">
      <xdr:nvSpPr>
        <xdr:cNvPr id="323" name="テキスト ボックス 322"/>
        <xdr:cNvSpPr txBox="1"/>
      </xdr:nvSpPr>
      <xdr:spPr>
        <a:xfrm>
          <a:off x="13512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72390</xdr:rowOff>
    </xdr:from>
    <xdr:to>
      <xdr:col>65</xdr:col>
      <xdr:colOff>53975</xdr:colOff>
      <xdr:row>36</xdr:row>
      <xdr:rowOff>2540</xdr:rowOff>
    </xdr:to>
    <xdr:sp macro="" textlink="">
      <xdr:nvSpPr>
        <xdr:cNvPr id="324" name="フローチャート: 判断 323"/>
        <xdr:cNvSpPr/>
      </xdr:nvSpPr>
      <xdr:spPr>
        <a:xfrm>
          <a:off x="12954000" y="607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12717</xdr:rowOff>
    </xdr:from>
    <xdr:ext cx="762000" cy="259045"/>
    <xdr:sp macro="" textlink="">
      <xdr:nvSpPr>
        <xdr:cNvPr id="325" name="テキスト ボックス 324"/>
        <xdr:cNvSpPr txBox="1"/>
      </xdr:nvSpPr>
      <xdr:spPr>
        <a:xfrm>
          <a:off x="12623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11430</xdr:rowOff>
    </xdr:from>
    <xdr:to>
      <xdr:col>82</xdr:col>
      <xdr:colOff>158750</xdr:colOff>
      <xdr:row>39</xdr:row>
      <xdr:rowOff>113030</xdr:rowOff>
    </xdr:to>
    <xdr:sp macro="" textlink="">
      <xdr:nvSpPr>
        <xdr:cNvPr id="331" name="楕円 330"/>
        <xdr:cNvSpPr/>
      </xdr:nvSpPr>
      <xdr:spPr>
        <a:xfrm>
          <a:off x="164592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154957</xdr:rowOff>
    </xdr:from>
    <xdr:ext cx="762000" cy="259045"/>
    <xdr:sp macro="" textlink="">
      <xdr:nvSpPr>
        <xdr:cNvPr id="332" name="補助費等該当値テキスト"/>
        <xdr:cNvSpPr txBox="1"/>
      </xdr:nvSpPr>
      <xdr:spPr>
        <a:xfrm>
          <a:off x="165989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167640</xdr:rowOff>
    </xdr:from>
    <xdr:to>
      <xdr:col>78</xdr:col>
      <xdr:colOff>120650</xdr:colOff>
      <xdr:row>39</xdr:row>
      <xdr:rowOff>97790</xdr:rowOff>
    </xdr:to>
    <xdr:sp macro="" textlink="">
      <xdr:nvSpPr>
        <xdr:cNvPr id="333" name="楕円 332"/>
        <xdr:cNvSpPr/>
      </xdr:nvSpPr>
      <xdr:spPr>
        <a:xfrm>
          <a:off x="15621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82567</xdr:rowOff>
    </xdr:from>
    <xdr:ext cx="736600" cy="259045"/>
    <xdr:sp macro="" textlink="">
      <xdr:nvSpPr>
        <xdr:cNvPr id="334" name="テキスト ボックス 333"/>
        <xdr:cNvSpPr txBox="1"/>
      </xdr:nvSpPr>
      <xdr:spPr>
        <a:xfrm>
          <a:off x="15290800" y="676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121920</xdr:rowOff>
    </xdr:from>
    <xdr:to>
      <xdr:col>74</xdr:col>
      <xdr:colOff>31750</xdr:colOff>
      <xdr:row>39</xdr:row>
      <xdr:rowOff>52070</xdr:rowOff>
    </xdr:to>
    <xdr:sp macro="" textlink="">
      <xdr:nvSpPr>
        <xdr:cNvPr id="335" name="楕円 334"/>
        <xdr:cNvSpPr/>
      </xdr:nvSpPr>
      <xdr:spPr>
        <a:xfrm>
          <a:off x="14732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36847</xdr:rowOff>
    </xdr:from>
    <xdr:ext cx="762000" cy="259045"/>
    <xdr:sp macro="" textlink="">
      <xdr:nvSpPr>
        <xdr:cNvPr id="336" name="テキスト ボックス 335"/>
        <xdr:cNvSpPr txBox="1"/>
      </xdr:nvSpPr>
      <xdr:spPr>
        <a:xfrm>
          <a:off x="14401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34290</xdr:rowOff>
    </xdr:from>
    <xdr:to>
      <xdr:col>69</xdr:col>
      <xdr:colOff>142875</xdr:colOff>
      <xdr:row>39</xdr:row>
      <xdr:rowOff>135890</xdr:rowOff>
    </xdr:to>
    <xdr:sp macro="" textlink="">
      <xdr:nvSpPr>
        <xdr:cNvPr id="337" name="楕円 336"/>
        <xdr:cNvSpPr/>
      </xdr:nvSpPr>
      <xdr:spPr>
        <a:xfrm>
          <a:off x="138430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120667</xdr:rowOff>
    </xdr:from>
    <xdr:ext cx="762000" cy="259045"/>
    <xdr:sp macro="" textlink="">
      <xdr:nvSpPr>
        <xdr:cNvPr id="338" name="テキスト ボックス 337"/>
        <xdr:cNvSpPr txBox="1"/>
      </xdr:nvSpPr>
      <xdr:spPr>
        <a:xfrm>
          <a:off x="13512800" y="680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34290</xdr:rowOff>
    </xdr:from>
    <xdr:to>
      <xdr:col>65</xdr:col>
      <xdr:colOff>53975</xdr:colOff>
      <xdr:row>37</xdr:row>
      <xdr:rowOff>135890</xdr:rowOff>
    </xdr:to>
    <xdr:sp macro="" textlink="">
      <xdr:nvSpPr>
        <xdr:cNvPr id="339" name="楕円 338"/>
        <xdr:cNvSpPr/>
      </xdr:nvSpPr>
      <xdr:spPr>
        <a:xfrm>
          <a:off x="12954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120667</xdr:rowOff>
    </xdr:from>
    <xdr:ext cx="762000" cy="259045"/>
    <xdr:sp macro="" textlink="">
      <xdr:nvSpPr>
        <xdr:cNvPr id="340" name="テキスト ボックス 339"/>
        <xdr:cNvSpPr txBox="1"/>
      </xdr:nvSpPr>
      <xdr:spPr>
        <a:xfrm>
          <a:off x="12623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年度の公債費は、</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前年度に実施した</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第三セクター等改革推進債の全額一括償還の影響</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が解消されたことから</a:t>
          </a:r>
          <a:r>
            <a:rPr kumimoji="1" lang="en-US"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2,372</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百万円、経常一般財源が</a:t>
          </a:r>
          <a:r>
            <a:rPr kumimoji="1" lang="en-US"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2,359</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、それぞれ大幅減</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となり、公債費に係る経常収支比率は</a:t>
          </a:r>
          <a:r>
            <a:rPr kumimoji="1" lang="en-US"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6.6</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減少した。</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類似団体内順位</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は下位に位置している</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今後は合併特例債等</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の償還により当面高い水準で推移するものの、</a:t>
          </a:r>
          <a:r>
            <a:rPr kumimoji="1" lang="en-US"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7,000</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百万円を下回る額で推移していくものと見込んでいる。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今後も引き続き財政計画に基づき新規借入額の抑制を図ることにより健全な財政運営を図っていく必要がある。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79</xdr:row>
      <xdr:rowOff>46989</xdr:rowOff>
    </xdr:to>
    <xdr:cxnSp macro="">
      <xdr:nvCxnSpPr>
        <xdr:cNvPr id="368" name="直線コネクタ 367"/>
        <xdr:cNvCxnSpPr/>
      </xdr:nvCxnSpPr>
      <xdr:spPr>
        <a:xfrm flipV="1">
          <a:off x="4826000" y="12547600"/>
          <a:ext cx="0" cy="1043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19066</xdr:rowOff>
    </xdr:from>
    <xdr:ext cx="762000" cy="259045"/>
    <xdr:sp macro="" textlink="">
      <xdr:nvSpPr>
        <xdr:cNvPr id="369" name="公債費最小値テキスト"/>
        <xdr:cNvSpPr txBox="1"/>
      </xdr:nvSpPr>
      <xdr:spPr>
        <a:xfrm>
          <a:off x="4914900" y="1356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46989</xdr:rowOff>
    </xdr:from>
    <xdr:to>
      <xdr:col>24</xdr:col>
      <xdr:colOff>114300</xdr:colOff>
      <xdr:row>79</xdr:row>
      <xdr:rowOff>46989</xdr:rowOff>
    </xdr:to>
    <xdr:cxnSp macro="">
      <xdr:nvCxnSpPr>
        <xdr:cNvPr id="370" name="直線コネクタ 369"/>
        <xdr:cNvCxnSpPr/>
      </xdr:nvCxnSpPr>
      <xdr:spPr>
        <a:xfrm>
          <a:off x="4737100" y="13591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71"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2" name="直線コネクタ 371"/>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46989</xdr:rowOff>
    </xdr:from>
    <xdr:to>
      <xdr:col>24</xdr:col>
      <xdr:colOff>25400</xdr:colOff>
      <xdr:row>80</xdr:row>
      <xdr:rowOff>35561</xdr:rowOff>
    </xdr:to>
    <xdr:cxnSp macro="">
      <xdr:nvCxnSpPr>
        <xdr:cNvPr id="373" name="直線コネクタ 372"/>
        <xdr:cNvCxnSpPr/>
      </xdr:nvCxnSpPr>
      <xdr:spPr>
        <a:xfrm flipV="1">
          <a:off x="3987800" y="13248639"/>
          <a:ext cx="838200" cy="50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4" name="公債費平均値テキスト"/>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5" name="フローチャート: 判断 374"/>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39370</xdr:rowOff>
    </xdr:from>
    <xdr:to>
      <xdr:col>19</xdr:col>
      <xdr:colOff>187325</xdr:colOff>
      <xdr:row>80</xdr:row>
      <xdr:rowOff>35561</xdr:rowOff>
    </xdr:to>
    <xdr:cxnSp macro="">
      <xdr:nvCxnSpPr>
        <xdr:cNvPr id="376" name="直線コネクタ 375"/>
        <xdr:cNvCxnSpPr/>
      </xdr:nvCxnSpPr>
      <xdr:spPr>
        <a:xfrm>
          <a:off x="3098800" y="13241020"/>
          <a:ext cx="889000" cy="51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160020</xdr:rowOff>
    </xdr:from>
    <xdr:to>
      <xdr:col>20</xdr:col>
      <xdr:colOff>38100</xdr:colOff>
      <xdr:row>77</xdr:row>
      <xdr:rowOff>90170</xdr:rowOff>
    </xdr:to>
    <xdr:sp macro="" textlink="">
      <xdr:nvSpPr>
        <xdr:cNvPr id="377" name="フローチャート: 判断 376"/>
        <xdr:cNvSpPr/>
      </xdr:nvSpPr>
      <xdr:spPr>
        <a:xfrm>
          <a:off x="3937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100347</xdr:rowOff>
    </xdr:from>
    <xdr:ext cx="736600" cy="259045"/>
    <xdr:sp macro="" textlink="">
      <xdr:nvSpPr>
        <xdr:cNvPr id="378" name="テキスト ボックス 377"/>
        <xdr:cNvSpPr txBox="1"/>
      </xdr:nvSpPr>
      <xdr:spPr>
        <a:xfrm>
          <a:off x="3606800" y="1295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39370</xdr:rowOff>
    </xdr:from>
    <xdr:to>
      <xdr:col>15</xdr:col>
      <xdr:colOff>98425</xdr:colOff>
      <xdr:row>77</xdr:row>
      <xdr:rowOff>153670</xdr:rowOff>
    </xdr:to>
    <xdr:cxnSp macro="">
      <xdr:nvCxnSpPr>
        <xdr:cNvPr id="379" name="直線コネクタ 378"/>
        <xdr:cNvCxnSpPr/>
      </xdr:nvCxnSpPr>
      <xdr:spPr>
        <a:xfrm flipV="1">
          <a:off x="2209800" y="132410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22861</xdr:rowOff>
    </xdr:from>
    <xdr:to>
      <xdr:col>15</xdr:col>
      <xdr:colOff>149225</xdr:colOff>
      <xdr:row>76</xdr:row>
      <xdr:rowOff>124461</xdr:rowOff>
    </xdr:to>
    <xdr:sp macro="" textlink="">
      <xdr:nvSpPr>
        <xdr:cNvPr id="380" name="フローチャート: 判断 379"/>
        <xdr:cNvSpPr/>
      </xdr:nvSpPr>
      <xdr:spPr>
        <a:xfrm>
          <a:off x="3048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134637</xdr:rowOff>
    </xdr:from>
    <xdr:ext cx="762000" cy="259045"/>
    <xdr:sp macro="" textlink="">
      <xdr:nvSpPr>
        <xdr:cNvPr id="381" name="テキスト ボックス 380"/>
        <xdr:cNvSpPr txBox="1"/>
      </xdr:nvSpPr>
      <xdr:spPr>
        <a:xfrm>
          <a:off x="2717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153670</xdr:rowOff>
    </xdr:from>
    <xdr:to>
      <xdr:col>11</xdr:col>
      <xdr:colOff>9525</xdr:colOff>
      <xdr:row>78</xdr:row>
      <xdr:rowOff>104139</xdr:rowOff>
    </xdr:to>
    <xdr:cxnSp macro="">
      <xdr:nvCxnSpPr>
        <xdr:cNvPr id="382" name="直線コネクタ 381"/>
        <xdr:cNvCxnSpPr/>
      </xdr:nvCxnSpPr>
      <xdr:spPr>
        <a:xfrm flipV="1">
          <a:off x="1320800" y="13355320"/>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110490</xdr:rowOff>
    </xdr:from>
    <xdr:to>
      <xdr:col>11</xdr:col>
      <xdr:colOff>60325</xdr:colOff>
      <xdr:row>76</xdr:row>
      <xdr:rowOff>40639</xdr:rowOff>
    </xdr:to>
    <xdr:sp macro="" textlink="">
      <xdr:nvSpPr>
        <xdr:cNvPr id="383" name="フローチャート: 判断 382"/>
        <xdr:cNvSpPr/>
      </xdr:nvSpPr>
      <xdr:spPr>
        <a:xfrm>
          <a:off x="2159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50817</xdr:rowOff>
    </xdr:from>
    <xdr:ext cx="762000" cy="259045"/>
    <xdr:sp macro="" textlink="">
      <xdr:nvSpPr>
        <xdr:cNvPr id="384" name="テキスト ボックス 383"/>
        <xdr:cNvSpPr txBox="1"/>
      </xdr:nvSpPr>
      <xdr:spPr>
        <a:xfrm>
          <a:off x="1828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385" name="フローチャート: 判断 384"/>
        <xdr:cNvSpPr/>
      </xdr:nvSpPr>
      <xdr:spPr>
        <a:xfrm>
          <a:off x="1270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73677</xdr:rowOff>
    </xdr:from>
    <xdr:ext cx="762000" cy="259045"/>
    <xdr:sp macro="" textlink="">
      <xdr:nvSpPr>
        <xdr:cNvPr id="386" name="テキスト ボックス 385"/>
        <xdr:cNvSpPr txBox="1"/>
      </xdr:nvSpPr>
      <xdr:spPr>
        <a:xfrm>
          <a:off x="939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92" name="楕円 391"/>
        <xdr:cNvSpPr/>
      </xdr:nvSpPr>
      <xdr:spPr>
        <a:xfrm>
          <a:off x="4775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139716</xdr:rowOff>
    </xdr:from>
    <xdr:ext cx="762000" cy="259045"/>
    <xdr:sp macro="" textlink="">
      <xdr:nvSpPr>
        <xdr:cNvPr id="393" name="公債費該当値テキスト"/>
        <xdr:cNvSpPr txBox="1"/>
      </xdr:nvSpPr>
      <xdr:spPr>
        <a:xfrm>
          <a:off x="4914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156211</xdr:rowOff>
    </xdr:from>
    <xdr:to>
      <xdr:col>20</xdr:col>
      <xdr:colOff>38100</xdr:colOff>
      <xdr:row>80</xdr:row>
      <xdr:rowOff>86361</xdr:rowOff>
    </xdr:to>
    <xdr:sp macro="" textlink="">
      <xdr:nvSpPr>
        <xdr:cNvPr id="394" name="楕円 393"/>
        <xdr:cNvSpPr/>
      </xdr:nvSpPr>
      <xdr:spPr>
        <a:xfrm>
          <a:off x="3937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71138</xdr:rowOff>
    </xdr:from>
    <xdr:ext cx="736600" cy="259045"/>
    <xdr:sp macro="" textlink="">
      <xdr:nvSpPr>
        <xdr:cNvPr id="395" name="テキスト ボックス 394"/>
        <xdr:cNvSpPr txBox="1"/>
      </xdr:nvSpPr>
      <xdr:spPr>
        <a:xfrm>
          <a:off x="3606800" y="13787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160020</xdr:rowOff>
    </xdr:from>
    <xdr:to>
      <xdr:col>15</xdr:col>
      <xdr:colOff>149225</xdr:colOff>
      <xdr:row>77</xdr:row>
      <xdr:rowOff>90170</xdr:rowOff>
    </xdr:to>
    <xdr:sp macro="" textlink="">
      <xdr:nvSpPr>
        <xdr:cNvPr id="396" name="楕円 395"/>
        <xdr:cNvSpPr/>
      </xdr:nvSpPr>
      <xdr:spPr>
        <a:xfrm>
          <a:off x="3048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74947</xdr:rowOff>
    </xdr:from>
    <xdr:ext cx="762000" cy="259045"/>
    <xdr:sp macro="" textlink="">
      <xdr:nvSpPr>
        <xdr:cNvPr id="397" name="テキスト ボックス 396"/>
        <xdr:cNvSpPr txBox="1"/>
      </xdr:nvSpPr>
      <xdr:spPr>
        <a:xfrm>
          <a:off x="2717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102870</xdr:rowOff>
    </xdr:from>
    <xdr:to>
      <xdr:col>11</xdr:col>
      <xdr:colOff>60325</xdr:colOff>
      <xdr:row>78</xdr:row>
      <xdr:rowOff>33020</xdr:rowOff>
    </xdr:to>
    <xdr:sp macro="" textlink="">
      <xdr:nvSpPr>
        <xdr:cNvPr id="398" name="楕円 397"/>
        <xdr:cNvSpPr/>
      </xdr:nvSpPr>
      <xdr:spPr>
        <a:xfrm>
          <a:off x="2159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17797</xdr:rowOff>
    </xdr:from>
    <xdr:ext cx="762000" cy="259045"/>
    <xdr:sp macro="" textlink="">
      <xdr:nvSpPr>
        <xdr:cNvPr id="399" name="テキスト ボックス 398"/>
        <xdr:cNvSpPr txBox="1"/>
      </xdr:nvSpPr>
      <xdr:spPr>
        <a:xfrm>
          <a:off x="1828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53339</xdr:rowOff>
    </xdr:from>
    <xdr:to>
      <xdr:col>6</xdr:col>
      <xdr:colOff>171450</xdr:colOff>
      <xdr:row>78</xdr:row>
      <xdr:rowOff>154939</xdr:rowOff>
    </xdr:to>
    <xdr:sp macro="" textlink="">
      <xdr:nvSpPr>
        <xdr:cNvPr id="400" name="楕円 399"/>
        <xdr:cNvSpPr/>
      </xdr:nvSpPr>
      <xdr:spPr>
        <a:xfrm>
          <a:off x="1270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139716</xdr:rowOff>
    </xdr:from>
    <xdr:ext cx="762000" cy="259045"/>
    <xdr:sp macro="" textlink="">
      <xdr:nvSpPr>
        <xdr:cNvPr id="401" name="テキスト ボックス 400"/>
        <xdr:cNvSpPr txBox="1"/>
      </xdr:nvSpPr>
      <xdr:spPr>
        <a:xfrm>
          <a:off x="939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850" b="0" i="0" baseline="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8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公債費を除いた経常経費で多くを占めるのが</a:t>
          </a:r>
          <a:r>
            <a:rPr kumimoji="1" lang="ja-JP" altLang="en-US" sz="8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扶助費、</a:t>
          </a:r>
          <a:r>
            <a:rPr kumimoji="1" lang="ja-JP" altLang="ja-JP" sz="8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補助費等</a:t>
          </a:r>
          <a:r>
            <a:rPr kumimoji="1" lang="ja-JP" altLang="en-US" sz="8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、物件費</a:t>
          </a:r>
          <a:r>
            <a:rPr kumimoji="1" lang="ja-JP" altLang="ja-JP" sz="8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となっている。</a:t>
          </a:r>
          <a:endParaRPr kumimoji="1" lang="en-US" altLang="ja-JP" sz="85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8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扶助費については少子高齢化の進行に加え、障がい者支援経費も引き続き増加が見込まれている。</a:t>
          </a:r>
          <a:r>
            <a:rPr kumimoji="1" lang="ja-JP" altLang="ja-JP" sz="850" b="0" i="0" baseline="0">
              <a:solidFill>
                <a:srgbClr val="FF0000"/>
              </a:solidFill>
              <a:effectLst/>
              <a:latin typeface="ＭＳ ゴシック" panose="020B0609070205080204" pitchFamily="49" charset="-128"/>
              <a:ea typeface="ＭＳ ゴシック" panose="020B0609070205080204" pitchFamily="49" charset="-128"/>
              <a:cs typeface="+mn-cs"/>
            </a:rPr>
            <a:t>　　　</a:t>
          </a:r>
          <a:endParaRPr lang="ja-JP" altLang="ja-JP" sz="850">
            <a:solidFill>
              <a:srgbClr val="FF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850" b="0" i="0" baseline="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8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補助費等については、</a:t>
          </a:r>
          <a:r>
            <a:rPr kumimoji="1" lang="ja-JP" altLang="en-US" sz="8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人件費や物価高騰に伴い一部事務組合負担金や公営事業会計負担金の増も見込まれており、補助費等の適正管理を行っていく必要がある。</a:t>
          </a:r>
          <a:endParaRPr kumimoji="1" lang="en-US" altLang="ja-JP" sz="85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8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物価高騰</a:t>
          </a:r>
          <a:r>
            <a:rPr kumimoji="1" lang="ja-JP" altLang="en-US" sz="8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に加え、人件費の増に伴い</a:t>
          </a:r>
          <a:r>
            <a:rPr kumimoji="1" lang="ja-JP" altLang="ja-JP" sz="8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物件費も増加傾向</a:t>
          </a:r>
          <a:r>
            <a:rPr kumimoji="1" lang="ja-JP" altLang="en-US" sz="8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となっている。</a:t>
          </a:r>
          <a:r>
            <a:rPr kumimoji="1" lang="ja-JP" altLang="ja-JP" sz="8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公共施設の維持管理経費</a:t>
          </a:r>
          <a:r>
            <a:rPr kumimoji="1" lang="ja-JP" altLang="en-US" sz="8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は一定</a:t>
          </a:r>
          <a:r>
            <a:rPr kumimoji="1" lang="ja-JP" altLang="ja-JP" sz="8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程度見込む必要があることから、事務事業の精査による経費の節減と事務事業・公の施設見直し指針に基づく公共施設の適正管理を進めていく必要がある。</a:t>
          </a:r>
          <a:endParaRPr lang="ja-JP" altLang="ja-JP" sz="85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6" name="直線コネクタ 415"/>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7" name="テキスト ボックス 416"/>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8" name="直線コネクタ 417"/>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9" name="テキスト ボックス 418"/>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0" name="直線コネクタ 419"/>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1" name="テキスト ボックス 420"/>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2" name="直線コネクタ 421"/>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3" name="テキスト ボックス 422"/>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4" name="直線コネクタ 423"/>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5" name="テキスト ボックス 424"/>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6" name="直線コネクタ 425"/>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7" name="テキスト ボックス 426"/>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165100</xdr:rowOff>
    </xdr:from>
    <xdr:to>
      <xdr:col>82</xdr:col>
      <xdr:colOff>107950</xdr:colOff>
      <xdr:row>81</xdr:row>
      <xdr:rowOff>156936</xdr:rowOff>
    </xdr:to>
    <xdr:cxnSp macro="">
      <xdr:nvCxnSpPr>
        <xdr:cNvPr id="431" name="直線コネクタ 430"/>
        <xdr:cNvCxnSpPr/>
      </xdr:nvCxnSpPr>
      <xdr:spPr>
        <a:xfrm flipV="1">
          <a:off x="16510000" y="12509500"/>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129013</xdr:rowOff>
    </xdr:from>
    <xdr:ext cx="762000" cy="259045"/>
    <xdr:sp macro="" textlink="">
      <xdr:nvSpPr>
        <xdr:cNvPr id="432" name="公債費以外最小値テキスト"/>
        <xdr:cNvSpPr txBox="1"/>
      </xdr:nvSpPr>
      <xdr:spPr>
        <a:xfrm>
          <a:off x="16598900" y="1401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156936</xdr:rowOff>
    </xdr:from>
    <xdr:to>
      <xdr:col>82</xdr:col>
      <xdr:colOff>196850</xdr:colOff>
      <xdr:row>81</xdr:row>
      <xdr:rowOff>156936</xdr:rowOff>
    </xdr:to>
    <xdr:cxnSp macro="">
      <xdr:nvCxnSpPr>
        <xdr:cNvPr id="433" name="直線コネクタ 432"/>
        <xdr:cNvCxnSpPr/>
      </xdr:nvCxnSpPr>
      <xdr:spPr>
        <a:xfrm>
          <a:off x="16421100" y="1404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80027</xdr:rowOff>
    </xdr:from>
    <xdr:ext cx="762000" cy="259045"/>
    <xdr:sp macro="" textlink="">
      <xdr:nvSpPr>
        <xdr:cNvPr id="434" name="公債費以外最大値テキスト"/>
        <xdr:cNvSpPr txBox="1"/>
      </xdr:nvSpPr>
      <xdr:spPr>
        <a:xfrm>
          <a:off x="16598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165100</xdr:rowOff>
    </xdr:from>
    <xdr:to>
      <xdr:col>82</xdr:col>
      <xdr:colOff>196850</xdr:colOff>
      <xdr:row>72</xdr:row>
      <xdr:rowOff>165100</xdr:rowOff>
    </xdr:to>
    <xdr:cxnSp macro="">
      <xdr:nvCxnSpPr>
        <xdr:cNvPr id="435" name="直線コネクタ 434"/>
        <xdr:cNvCxnSpPr/>
      </xdr:nvCxnSpPr>
      <xdr:spPr>
        <a:xfrm>
          <a:off x="16421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58964</xdr:rowOff>
    </xdr:from>
    <xdr:to>
      <xdr:col>82</xdr:col>
      <xdr:colOff>107950</xdr:colOff>
      <xdr:row>78</xdr:row>
      <xdr:rowOff>61686</xdr:rowOff>
    </xdr:to>
    <xdr:cxnSp macro="">
      <xdr:nvCxnSpPr>
        <xdr:cNvPr id="436" name="直線コネクタ 435"/>
        <xdr:cNvCxnSpPr/>
      </xdr:nvCxnSpPr>
      <xdr:spPr>
        <a:xfrm>
          <a:off x="15671800" y="13260614"/>
          <a:ext cx="8382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16527</xdr:rowOff>
    </xdr:from>
    <xdr:ext cx="762000" cy="259045"/>
    <xdr:sp macro="" textlink="">
      <xdr:nvSpPr>
        <xdr:cNvPr id="437" name="公債費以外平均値テキスト"/>
        <xdr:cNvSpPr txBox="1"/>
      </xdr:nvSpPr>
      <xdr:spPr>
        <a:xfrm>
          <a:off x="16598900" y="1321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0</xdr:rowOff>
    </xdr:from>
    <xdr:to>
      <xdr:col>82</xdr:col>
      <xdr:colOff>158750</xdr:colOff>
      <xdr:row>78</xdr:row>
      <xdr:rowOff>101600</xdr:rowOff>
    </xdr:to>
    <xdr:sp macro="" textlink="">
      <xdr:nvSpPr>
        <xdr:cNvPr id="438" name="フローチャート: 判断 437"/>
        <xdr:cNvSpPr/>
      </xdr:nvSpPr>
      <xdr:spPr>
        <a:xfrm>
          <a:off x="164592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121557</xdr:rowOff>
    </xdr:from>
    <xdr:to>
      <xdr:col>78</xdr:col>
      <xdr:colOff>69850</xdr:colOff>
      <xdr:row>77</xdr:row>
      <xdr:rowOff>58964</xdr:rowOff>
    </xdr:to>
    <xdr:cxnSp macro="">
      <xdr:nvCxnSpPr>
        <xdr:cNvPr id="439" name="直線コネクタ 438"/>
        <xdr:cNvCxnSpPr/>
      </xdr:nvCxnSpPr>
      <xdr:spPr>
        <a:xfrm>
          <a:off x="14782800" y="13151757"/>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40821</xdr:rowOff>
    </xdr:from>
    <xdr:to>
      <xdr:col>78</xdr:col>
      <xdr:colOff>120650</xdr:colOff>
      <xdr:row>77</xdr:row>
      <xdr:rowOff>142421</xdr:rowOff>
    </xdr:to>
    <xdr:sp macro="" textlink="">
      <xdr:nvSpPr>
        <xdr:cNvPr id="440" name="フローチャート: 判断 439"/>
        <xdr:cNvSpPr/>
      </xdr:nvSpPr>
      <xdr:spPr>
        <a:xfrm>
          <a:off x="156210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127198</xdr:rowOff>
    </xdr:from>
    <xdr:ext cx="736600" cy="259045"/>
    <xdr:sp macro="" textlink="">
      <xdr:nvSpPr>
        <xdr:cNvPr id="441" name="テキスト ボックス 440"/>
        <xdr:cNvSpPr txBox="1"/>
      </xdr:nvSpPr>
      <xdr:spPr>
        <a:xfrm>
          <a:off x="15290800" y="13328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121557</xdr:rowOff>
    </xdr:from>
    <xdr:to>
      <xdr:col>73</xdr:col>
      <xdr:colOff>180975</xdr:colOff>
      <xdr:row>78</xdr:row>
      <xdr:rowOff>94343</xdr:rowOff>
    </xdr:to>
    <xdr:cxnSp macro="">
      <xdr:nvCxnSpPr>
        <xdr:cNvPr id="442" name="直線コネクタ 441"/>
        <xdr:cNvCxnSpPr/>
      </xdr:nvCxnSpPr>
      <xdr:spPr>
        <a:xfrm flipV="1">
          <a:off x="13893800" y="13151757"/>
          <a:ext cx="889000" cy="31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100693</xdr:rowOff>
    </xdr:from>
    <xdr:to>
      <xdr:col>74</xdr:col>
      <xdr:colOff>31750</xdr:colOff>
      <xdr:row>76</xdr:row>
      <xdr:rowOff>30843</xdr:rowOff>
    </xdr:to>
    <xdr:sp macro="" textlink="">
      <xdr:nvSpPr>
        <xdr:cNvPr id="443" name="フローチャート: 判断 442"/>
        <xdr:cNvSpPr/>
      </xdr:nvSpPr>
      <xdr:spPr>
        <a:xfrm>
          <a:off x="14732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41020</xdr:rowOff>
    </xdr:from>
    <xdr:ext cx="762000" cy="259045"/>
    <xdr:sp macro="" textlink="">
      <xdr:nvSpPr>
        <xdr:cNvPr id="444" name="テキスト ボックス 443"/>
        <xdr:cNvSpPr txBox="1"/>
      </xdr:nvSpPr>
      <xdr:spPr>
        <a:xfrm>
          <a:off x="14401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94343</xdr:rowOff>
    </xdr:from>
    <xdr:to>
      <xdr:col>69</xdr:col>
      <xdr:colOff>92075</xdr:colOff>
      <xdr:row>78</xdr:row>
      <xdr:rowOff>94343</xdr:rowOff>
    </xdr:to>
    <xdr:cxnSp macro="">
      <xdr:nvCxnSpPr>
        <xdr:cNvPr id="445" name="直線コネクタ 444"/>
        <xdr:cNvCxnSpPr/>
      </xdr:nvCxnSpPr>
      <xdr:spPr>
        <a:xfrm>
          <a:off x="13004800" y="134674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141514</xdr:rowOff>
    </xdr:from>
    <xdr:to>
      <xdr:col>69</xdr:col>
      <xdr:colOff>142875</xdr:colOff>
      <xdr:row>79</xdr:row>
      <xdr:rowOff>71664</xdr:rowOff>
    </xdr:to>
    <xdr:sp macro="" textlink="">
      <xdr:nvSpPr>
        <xdr:cNvPr id="446" name="フローチャート: 判断 445"/>
        <xdr:cNvSpPr/>
      </xdr:nvSpPr>
      <xdr:spPr>
        <a:xfrm>
          <a:off x="138430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56441</xdr:rowOff>
    </xdr:from>
    <xdr:ext cx="762000" cy="259045"/>
    <xdr:sp macro="" textlink="">
      <xdr:nvSpPr>
        <xdr:cNvPr id="447" name="テキスト ボックス 446"/>
        <xdr:cNvSpPr txBox="1"/>
      </xdr:nvSpPr>
      <xdr:spPr>
        <a:xfrm>
          <a:off x="135128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163286</xdr:rowOff>
    </xdr:from>
    <xdr:to>
      <xdr:col>65</xdr:col>
      <xdr:colOff>53975</xdr:colOff>
      <xdr:row>79</xdr:row>
      <xdr:rowOff>93436</xdr:rowOff>
    </xdr:to>
    <xdr:sp macro="" textlink="">
      <xdr:nvSpPr>
        <xdr:cNvPr id="448" name="フローチャート: 判断 447"/>
        <xdr:cNvSpPr/>
      </xdr:nvSpPr>
      <xdr:spPr>
        <a:xfrm>
          <a:off x="12954000" y="135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78213</xdr:rowOff>
    </xdr:from>
    <xdr:ext cx="762000" cy="259045"/>
    <xdr:sp macro="" textlink="">
      <xdr:nvSpPr>
        <xdr:cNvPr id="449" name="テキスト ボックス 448"/>
        <xdr:cNvSpPr txBox="1"/>
      </xdr:nvSpPr>
      <xdr:spPr>
        <a:xfrm>
          <a:off x="12623800" y="1362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10886</xdr:rowOff>
    </xdr:from>
    <xdr:to>
      <xdr:col>82</xdr:col>
      <xdr:colOff>158750</xdr:colOff>
      <xdr:row>78</xdr:row>
      <xdr:rowOff>112486</xdr:rowOff>
    </xdr:to>
    <xdr:sp macro="" textlink="">
      <xdr:nvSpPr>
        <xdr:cNvPr id="455" name="楕円 454"/>
        <xdr:cNvSpPr/>
      </xdr:nvSpPr>
      <xdr:spPr>
        <a:xfrm>
          <a:off x="164592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154413</xdr:rowOff>
    </xdr:from>
    <xdr:ext cx="762000" cy="259045"/>
    <xdr:sp macro="" textlink="">
      <xdr:nvSpPr>
        <xdr:cNvPr id="456" name="公債費以外該当値テキスト"/>
        <xdr:cNvSpPr txBox="1"/>
      </xdr:nvSpPr>
      <xdr:spPr>
        <a:xfrm>
          <a:off x="16598900" y="1335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8164</xdr:rowOff>
    </xdr:from>
    <xdr:to>
      <xdr:col>78</xdr:col>
      <xdr:colOff>120650</xdr:colOff>
      <xdr:row>77</xdr:row>
      <xdr:rowOff>109764</xdr:rowOff>
    </xdr:to>
    <xdr:sp macro="" textlink="">
      <xdr:nvSpPr>
        <xdr:cNvPr id="457" name="楕円 456"/>
        <xdr:cNvSpPr/>
      </xdr:nvSpPr>
      <xdr:spPr>
        <a:xfrm>
          <a:off x="15621000" y="1320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119941</xdr:rowOff>
    </xdr:from>
    <xdr:ext cx="736600" cy="259045"/>
    <xdr:sp macro="" textlink="">
      <xdr:nvSpPr>
        <xdr:cNvPr id="458" name="テキスト ボックス 457"/>
        <xdr:cNvSpPr txBox="1"/>
      </xdr:nvSpPr>
      <xdr:spPr>
        <a:xfrm>
          <a:off x="15290800" y="12978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70757</xdr:rowOff>
    </xdr:from>
    <xdr:to>
      <xdr:col>74</xdr:col>
      <xdr:colOff>31750</xdr:colOff>
      <xdr:row>77</xdr:row>
      <xdr:rowOff>907</xdr:rowOff>
    </xdr:to>
    <xdr:sp macro="" textlink="">
      <xdr:nvSpPr>
        <xdr:cNvPr id="459" name="楕円 458"/>
        <xdr:cNvSpPr/>
      </xdr:nvSpPr>
      <xdr:spPr>
        <a:xfrm>
          <a:off x="14732000" y="1310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157134</xdr:rowOff>
    </xdr:from>
    <xdr:ext cx="762000" cy="259045"/>
    <xdr:sp macro="" textlink="">
      <xdr:nvSpPr>
        <xdr:cNvPr id="460" name="テキスト ボックス 459"/>
        <xdr:cNvSpPr txBox="1"/>
      </xdr:nvSpPr>
      <xdr:spPr>
        <a:xfrm>
          <a:off x="14401800" y="1318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43543</xdr:rowOff>
    </xdr:from>
    <xdr:to>
      <xdr:col>69</xdr:col>
      <xdr:colOff>142875</xdr:colOff>
      <xdr:row>78</xdr:row>
      <xdr:rowOff>145143</xdr:rowOff>
    </xdr:to>
    <xdr:sp macro="" textlink="">
      <xdr:nvSpPr>
        <xdr:cNvPr id="461" name="楕円 460"/>
        <xdr:cNvSpPr/>
      </xdr:nvSpPr>
      <xdr:spPr>
        <a:xfrm>
          <a:off x="13843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155320</xdr:rowOff>
    </xdr:from>
    <xdr:ext cx="762000" cy="259045"/>
    <xdr:sp macro="" textlink="">
      <xdr:nvSpPr>
        <xdr:cNvPr id="462" name="テキスト ボックス 461"/>
        <xdr:cNvSpPr txBox="1"/>
      </xdr:nvSpPr>
      <xdr:spPr>
        <a:xfrm>
          <a:off x="13512800" y="1318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43543</xdr:rowOff>
    </xdr:from>
    <xdr:to>
      <xdr:col>65</xdr:col>
      <xdr:colOff>53975</xdr:colOff>
      <xdr:row>78</xdr:row>
      <xdr:rowOff>145143</xdr:rowOff>
    </xdr:to>
    <xdr:sp macro="" textlink="">
      <xdr:nvSpPr>
        <xdr:cNvPr id="463" name="楕円 462"/>
        <xdr:cNvSpPr/>
      </xdr:nvSpPr>
      <xdr:spPr>
        <a:xfrm>
          <a:off x="12954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155320</xdr:rowOff>
    </xdr:from>
    <xdr:ext cx="762000" cy="259045"/>
    <xdr:sp macro="" textlink="">
      <xdr:nvSpPr>
        <xdr:cNvPr id="464" name="テキスト ボックス 463"/>
        <xdr:cNvSpPr txBox="1"/>
      </xdr:nvSpPr>
      <xdr:spPr>
        <a:xfrm>
          <a:off x="12623800" y="1318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岩手県奥州市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114694</xdr:rowOff>
    </xdr:from>
    <xdr:to>
      <xdr:col>29</xdr:col>
      <xdr:colOff>127000</xdr:colOff>
      <xdr:row>19</xdr:row>
      <xdr:rowOff>72746</xdr:rowOff>
    </xdr:to>
    <xdr:cxnSp macro="">
      <xdr:nvCxnSpPr>
        <xdr:cNvPr id="45" name="直線コネクタ 44"/>
        <xdr:cNvCxnSpPr/>
      </xdr:nvCxnSpPr>
      <xdr:spPr bwMode="auto">
        <a:xfrm flipV="1">
          <a:off x="5651500" y="2048269"/>
          <a:ext cx="0" cy="13296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44823</xdr:rowOff>
    </xdr:from>
    <xdr:ext cx="762000" cy="259045"/>
    <xdr:sp macro="" textlink="">
      <xdr:nvSpPr>
        <xdr:cNvPr id="46" name="人口1人当たり決算額の推移最小値テキスト130"/>
        <xdr:cNvSpPr txBox="1"/>
      </xdr:nvSpPr>
      <xdr:spPr>
        <a:xfrm>
          <a:off x="5740400" y="3349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72746</xdr:rowOff>
    </xdr:from>
    <xdr:to>
      <xdr:col>30</xdr:col>
      <xdr:colOff>25400</xdr:colOff>
      <xdr:row>19</xdr:row>
      <xdr:rowOff>72746</xdr:rowOff>
    </xdr:to>
    <xdr:cxnSp macro="">
      <xdr:nvCxnSpPr>
        <xdr:cNvPr id="47" name="直線コネクタ 46"/>
        <xdr:cNvCxnSpPr/>
      </xdr:nvCxnSpPr>
      <xdr:spPr bwMode="auto">
        <a:xfrm>
          <a:off x="5562600" y="3377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29621</xdr:rowOff>
    </xdr:from>
    <xdr:ext cx="762000" cy="259045"/>
    <xdr:sp macro="" textlink="">
      <xdr:nvSpPr>
        <xdr:cNvPr id="48" name="人口1人当たり決算額の推移最大値テキスト130"/>
        <xdr:cNvSpPr txBox="1"/>
      </xdr:nvSpPr>
      <xdr:spPr>
        <a:xfrm>
          <a:off x="5740400" y="1791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114694</xdr:rowOff>
    </xdr:from>
    <xdr:to>
      <xdr:col>30</xdr:col>
      <xdr:colOff>25400</xdr:colOff>
      <xdr:row>11</xdr:row>
      <xdr:rowOff>114694</xdr:rowOff>
    </xdr:to>
    <xdr:cxnSp macro="">
      <xdr:nvCxnSpPr>
        <xdr:cNvPr id="49" name="直線コネクタ 48"/>
        <xdr:cNvCxnSpPr/>
      </xdr:nvCxnSpPr>
      <xdr:spPr bwMode="auto">
        <a:xfrm>
          <a:off x="5562600" y="20482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138811</xdr:rowOff>
    </xdr:from>
    <xdr:to>
      <xdr:col>29</xdr:col>
      <xdr:colOff>127000</xdr:colOff>
      <xdr:row>13</xdr:row>
      <xdr:rowOff>124905</xdr:rowOff>
    </xdr:to>
    <xdr:cxnSp macro="">
      <xdr:nvCxnSpPr>
        <xdr:cNvPr id="50" name="直線コネクタ 49"/>
        <xdr:cNvCxnSpPr/>
      </xdr:nvCxnSpPr>
      <xdr:spPr bwMode="auto">
        <a:xfrm flipV="1">
          <a:off x="5003800" y="2243836"/>
          <a:ext cx="647700" cy="157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62641</xdr:rowOff>
    </xdr:from>
    <xdr:ext cx="762000" cy="259045"/>
    <xdr:sp macro="" textlink="">
      <xdr:nvSpPr>
        <xdr:cNvPr id="51" name="人口1人当たり決算額の推移平均値テキスト130"/>
        <xdr:cNvSpPr txBox="1"/>
      </xdr:nvSpPr>
      <xdr:spPr>
        <a:xfrm>
          <a:off x="5740400" y="2510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90564</xdr:rowOff>
    </xdr:from>
    <xdr:to>
      <xdr:col>29</xdr:col>
      <xdr:colOff>177800</xdr:colOff>
      <xdr:row>15</xdr:row>
      <xdr:rowOff>20714</xdr:rowOff>
    </xdr:to>
    <xdr:sp macro="" textlink="">
      <xdr:nvSpPr>
        <xdr:cNvPr id="52" name="フローチャート: 判断 51"/>
        <xdr:cNvSpPr/>
      </xdr:nvSpPr>
      <xdr:spPr bwMode="auto">
        <a:xfrm>
          <a:off x="5600700" y="25384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124905</xdr:rowOff>
    </xdr:from>
    <xdr:to>
      <xdr:col>26</xdr:col>
      <xdr:colOff>50800</xdr:colOff>
      <xdr:row>13</xdr:row>
      <xdr:rowOff>135039</xdr:rowOff>
    </xdr:to>
    <xdr:cxnSp macro="">
      <xdr:nvCxnSpPr>
        <xdr:cNvPr id="53" name="直線コネクタ 52"/>
        <xdr:cNvCxnSpPr/>
      </xdr:nvCxnSpPr>
      <xdr:spPr bwMode="auto">
        <a:xfrm flipV="1">
          <a:off x="4305300" y="2401380"/>
          <a:ext cx="698500" cy="10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21488</xdr:rowOff>
    </xdr:from>
    <xdr:to>
      <xdr:col>26</xdr:col>
      <xdr:colOff>101600</xdr:colOff>
      <xdr:row>15</xdr:row>
      <xdr:rowOff>123088</xdr:rowOff>
    </xdr:to>
    <xdr:sp macro="" textlink="">
      <xdr:nvSpPr>
        <xdr:cNvPr id="54" name="フローチャート: 判断 53"/>
        <xdr:cNvSpPr/>
      </xdr:nvSpPr>
      <xdr:spPr bwMode="auto">
        <a:xfrm>
          <a:off x="4953000" y="2640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107865</xdr:rowOff>
    </xdr:from>
    <xdr:ext cx="736600" cy="259045"/>
    <xdr:sp macro="" textlink="">
      <xdr:nvSpPr>
        <xdr:cNvPr id="55" name="テキスト ボックス 54"/>
        <xdr:cNvSpPr txBox="1"/>
      </xdr:nvSpPr>
      <xdr:spPr>
        <a:xfrm>
          <a:off x="4622800" y="2727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135039</xdr:rowOff>
    </xdr:from>
    <xdr:to>
      <xdr:col>22</xdr:col>
      <xdr:colOff>114300</xdr:colOff>
      <xdr:row>13</xdr:row>
      <xdr:rowOff>164795</xdr:rowOff>
    </xdr:to>
    <xdr:cxnSp macro="">
      <xdr:nvCxnSpPr>
        <xdr:cNvPr id="56" name="直線コネクタ 55"/>
        <xdr:cNvCxnSpPr/>
      </xdr:nvCxnSpPr>
      <xdr:spPr bwMode="auto">
        <a:xfrm flipV="1">
          <a:off x="3606800" y="2411514"/>
          <a:ext cx="698500" cy="29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62370</xdr:rowOff>
    </xdr:from>
    <xdr:to>
      <xdr:col>22</xdr:col>
      <xdr:colOff>165100</xdr:colOff>
      <xdr:row>15</xdr:row>
      <xdr:rowOff>163970</xdr:rowOff>
    </xdr:to>
    <xdr:sp macro="" textlink="">
      <xdr:nvSpPr>
        <xdr:cNvPr id="57" name="フローチャート: 判断 56"/>
        <xdr:cNvSpPr/>
      </xdr:nvSpPr>
      <xdr:spPr bwMode="auto">
        <a:xfrm>
          <a:off x="4254500" y="26817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148747</xdr:rowOff>
    </xdr:from>
    <xdr:ext cx="762000" cy="259045"/>
    <xdr:sp macro="" textlink="">
      <xdr:nvSpPr>
        <xdr:cNvPr id="58" name="テキスト ボックス 57"/>
        <xdr:cNvSpPr txBox="1"/>
      </xdr:nvSpPr>
      <xdr:spPr>
        <a:xfrm>
          <a:off x="3924300" y="2768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163043</xdr:rowOff>
    </xdr:from>
    <xdr:to>
      <xdr:col>18</xdr:col>
      <xdr:colOff>177800</xdr:colOff>
      <xdr:row>13</xdr:row>
      <xdr:rowOff>164795</xdr:rowOff>
    </xdr:to>
    <xdr:cxnSp macro="">
      <xdr:nvCxnSpPr>
        <xdr:cNvPr id="59" name="直線コネクタ 58"/>
        <xdr:cNvCxnSpPr/>
      </xdr:nvCxnSpPr>
      <xdr:spPr bwMode="auto">
        <a:xfrm>
          <a:off x="2908300" y="2439518"/>
          <a:ext cx="698500" cy="17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94336</xdr:rowOff>
    </xdr:from>
    <xdr:to>
      <xdr:col>19</xdr:col>
      <xdr:colOff>38100</xdr:colOff>
      <xdr:row>17</xdr:row>
      <xdr:rowOff>24486</xdr:rowOff>
    </xdr:to>
    <xdr:sp macro="" textlink="">
      <xdr:nvSpPr>
        <xdr:cNvPr id="60" name="フローチャート: 判断 59"/>
        <xdr:cNvSpPr/>
      </xdr:nvSpPr>
      <xdr:spPr bwMode="auto">
        <a:xfrm>
          <a:off x="3556000" y="28851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9263</xdr:rowOff>
    </xdr:from>
    <xdr:ext cx="762000" cy="259045"/>
    <xdr:sp macro="" textlink="">
      <xdr:nvSpPr>
        <xdr:cNvPr id="61" name="テキスト ボックス 60"/>
        <xdr:cNvSpPr txBox="1"/>
      </xdr:nvSpPr>
      <xdr:spPr>
        <a:xfrm>
          <a:off x="3225800" y="297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120548</xdr:rowOff>
    </xdr:from>
    <xdr:to>
      <xdr:col>15</xdr:col>
      <xdr:colOff>101600</xdr:colOff>
      <xdr:row>17</xdr:row>
      <xdr:rowOff>50698</xdr:rowOff>
    </xdr:to>
    <xdr:sp macro="" textlink="">
      <xdr:nvSpPr>
        <xdr:cNvPr id="62" name="フローチャート: 判断 61"/>
        <xdr:cNvSpPr/>
      </xdr:nvSpPr>
      <xdr:spPr bwMode="auto">
        <a:xfrm>
          <a:off x="2857500" y="291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35475</xdr:rowOff>
    </xdr:from>
    <xdr:ext cx="762000" cy="259045"/>
    <xdr:sp macro="" textlink="">
      <xdr:nvSpPr>
        <xdr:cNvPr id="63" name="テキスト ボックス 62"/>
        <xdr:cNvSpPr txBox="1"/>
      </xdr:nvSpPr>
      <xdr:spPr>
        <a:xfrm>
          <a:off x="2527300" y="299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88011</xdr:rowOff>
    </xdr:from>
    <xdr:to>
      <xdr:col>29</xdr:col>
      <xdr:colOff>177800</xdr:colOff>
      <xdr:row>13</xdr:row>
      <xdr:rowOff>18161</xdr:rowOff>
    </xdr:to>
    <xdr:sp macro="" textlink="">
      <xdr:nvSpPr>
        <xdr:cNvPr id="69" name="楕円 68"/>
        <xdr:cNvSpPr/>
      </xdr:nvSpPr>
      <xdr:spPr bwMode="auto">
        <a:xfrm>
          <a:off x="5600700" y="2193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104538</xdr:rowOff>
    </xdr:from>
    <xdr:ext cx="762000" cy="259045"/>
    <xdr:sp macro="" textlink="">
      <xdr:nvSpPr>
        <xdr:cNvPr id="70" name="人口1人当たり決算額の推移該当値テキスト130"/>
        <xdr:cNvSpPr txBox="1"/>
      </xdr:nvSpPr>
      <xdr:spPr>
        <a:xfrm>
          <a:off x="5740400" y="203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74105</xdr:rowOff>
    </xdr:from>
    <xdr:to>
      <xdr:col>26</xdr:col>
      <xdr:colOff>101600</xdr:colOff>
      <xdr:row>14</xdr:row>
      <xdr:rowOff>4255</xdr:rowOff>
    </xdr:to>
    <xdr:sp macro="" textlink="">
      <xdr:nvSpPr>
        <xdr:cNvPr id="71" name="楕円 70"/>
        <xdr:cNvSpPr/>
      </xdr:nvSpPr>
      <xdr:spPr bwMode="auto">
        <a:xfrm>
          <a:off x="4953000" y="2350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14432</xdr:rowOff>
    </xdr:from>
    <xdr:ext cx="736600" cy="259045"/>
    <xdr:sp macro="" textlink="">
      <xdr:nvSpPr>
        <xdr:cNvPr id="72" name="テキスト ボックス 71"/>
        <xdr:cNvSpPr txBox="1"/>
      </xdr:nvSpPr>
      <xdr:spPr>
        <a:xfrm>
          <a:off x="4622800" y="211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84239</xdr:rowOff>
    </xdr:from>
    <xdr:to>
      <xdr:col>22</xdr:col>
      <xdr:colOff>165100</xdr:colOff>
      <xdr:row>14</xdr:row>
      <xdr:rowOff>14389</xdr:rowOff>
    </xdr:to>
    <xdr:sp macro="" textlink="">
      <xdr:nvSpPr>
        <xdr:cNvPr id="73" name="楕円 72"/>
        <xdr:cNvSpPr/>
      </xdr:nvSpPr>
      <xdr:spPr bwMode="auto">
        <a:xfrm>
          <a:off x="4254500" y="2360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24566</xdr:rowOff>
    </xdr:from>
    <xdr:ext cx="762000" cy="259045"/>
    <xdr:sp macro="" textlink="">
      <xdr:nvSpPr>
        <xdr:cNvPr id="74" name="テキスト ボックス 73"/>
        <xdr:cNvSpPr txBox="1"/>
      </xdr:nvSpPr>
      <xdr:spPr>
        <a:xfrm>
          <a:off x="3924300" y="212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113995</xdr:rowOff>
    </xdr:from>
    <xdr:to>
      <xdr:col>19</xdr:col>
      <xdr:colOff>38100</xdr:colOff>
      <xdr:row>14</xdr:row>
      <xdr:rowOff>44145</xdr:rowOff>
    </xdr:to>
    <xdr:sp macro="" textlink="">
      <xdr:nvSpPr>
        <xdr:cNvPr id="75" name="楕円 74"/>
        <xdr:cNvSpPr/>
      </xdr:nvSpPr>
      <xdr:spPr bwMode="auto">
        <a:xfrm>
          <a:off x="3556000" y="2390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54322</xdr:rowOff>
    </xdr:from>
    <xdr:ext cx="762000" cy="259045"/>
    <xdr:sp macro="" textlink="">
      <xdr:nvSpPr>
        <xdr:cNvPr id="76" name="テキスト ボックス 75"/>
        <xdr:cNvSpPr txBox="1"/>
      </xdr:nvSpPr>
      <xdr:spPr>
        <a:xfrm>
          <a:off x="3225800" y="2159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112243</xdr:rowOff>
    </xdr:from>
    <xdr:to>
      <xdr:col>15</xdr:col>
      <xdr:colOff>101600</xdr:colOff>
      <xdr:row>14</xdr:row>
      <xdr:rowOff>42393</xdr:rowOff>
    </xdr:to>
    <xdr:sp macro="" textlink="">
      <xdr:nvSpPr>
        <xdr:cNvPr id="77" name="楕円 76"/>
        <xdr:cNvSpPr/>
      </xdr:nvSpPr>
      <xdr:spPr bwMode="auto">
        <a:xfrm>
          <a:off x="2857500" y="2388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52570</xdr:rowOff>
    </xdr:from>
    <xdr:ext cx="762000" cy="259045"/>
    <xdr:sp macro="" textlink="">
      <xdr:nvSpPr>
        <xdr:cNvPr id="78" name="テキスト ボックス 77"/>
        <xdr:cNvSpPr txBox="1"/>
      </xdr:nvSpPr>
      <xdr:spPr>
        <a:xfrm>
          <a:off x="2527300" y="2157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35</xdr:row>
      <xdr:rowOff>66604</xdr:rowOff>
    </xdr:from>
    <xdr:to>
      <xdr:col>29</xdr:col>
      <xdr:colOff>127000</xdr:colOff>
      <xdr:row>38</xdr:row>
      <xdr:rowOff>81280</xdr:rowOff>
    </xdr:to>
    <xdr:cxnSp macro="">
      <xdr:nvCxnSpPr>
        <xdr:cNvPr id="105" name="直線コネクタ 104"/>
        <xdr:cNvCxnSpPr/>
      </xdr:nvCxnSpPr>
      <xdr:spPr bwMode="auto">
        <a:xfrm flipV="1">
          <a:off x="5651500" y="6676954"/>
          <a:ext cx="0" cy="871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53357</xdr:rowOff>
    </xdr:from>
    <xdr:ext cx="762000" cy="259045"/>
    <xdr:sp macro="" textlink="">
      <xdr:nvSpPr>
        <xdr:cNvPr id="106" name="人口1人当たり決算額の推移最小値テキスト445"/>
        <xdr:cNvSpPr txBox="1"/>
      </xdr:nvSpPr>
      <xdr:spPr>
        <a:xfrm>
          <a:off x="5740400" y="752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81280</xdr:rowOff>
    </xdr:from>
    <xdr:to>
      <xdr:col>30</xdr:col>
      <xdr:colOff>25400</xdr:colOff>
      <xdr:row>38</xdr:row>
      <xdr:rowOff>81280</xdr:rowOff>
    </xdr:to>
    <xdr:cxnSp macro="">
      <xdr:nvCxnSpPr>
        <xdr:cNvPr id="107" name="直線コネクタ 106"/>
        <xdr:cNvCxnSpPr/>
      </xdr:nvCxnSpPr>
      <xdr:spPr bwMode="auto">
        <a:xfrm>
          <a:off x="5562600" y="75488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34</xdr:row>
      <xdr:rowOff>152981</xdr:rowOff>
    </xdr:from>
    <xdr:ext cx="762000" cy="259045"/>
    <xdr:sp macro="" textlink="">
      <xdr:nvSpPr>
        <xdr:cNvPr id="108" name="人口1人当たり決算額の推移最大値テキスト445"/>
        <xdr:cNvSpPr txBox="1"/>
      </xdr:nvSpPr>
      <xdr:spPr>
        <a:xfrm>
          <a:off x="5740400" y="6420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35</xdr:row>
      <xdr:rowOff>66604</xdr:rowOff>
    </xdr:from>
    <xdr:to>
      <xdr:col>30</xdr:col>
      <xdr:colOff>25400</xdr:colOff>
      <xdr:row>35</xdr:row>
      <xdr:rowOff>66604</xdr:rowOff>
    </xdr:to>
    <xdr:cxnSp macro="">
      <xdr:nvCxnSpPr>
        <xdr:cNvPr id="109" name="直線コネクタ 108"/>
        <xdr:cNvCxnSpPr/>
      </xdr:nvCxnSpPr>
      <xdr:spPr bwMode="auto">
        <a:xfrm>
          <a:off x="5562600" y="66769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424</xdr:rowOff>
    </xdr:from>
    <xdr:to>
      <xdr:col>29</xdr:col>
      <xdr:colOff>127000</xdr:colOff>
      <xdr:row>35</xdr:row>
      <xdr:rowOff>142499</xdr:rowOff>
    </xdr:to>
    <xdr:cxnSp macro="">
      <xdr:nvCxnSpPr>
        <xdr:cNvPr id="110" name="直線コネクタ 109"/>
        <xdr:cNvCxnSpPr/>
      </xdr:nvCxnSpPr>
      <xdr:spPr bwMode="auto">
        <a:xfrm>
          <a:off x="5003800" y="6267874"/>
          <a:ext cx="647700" cy="484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327032</xdr:rowOff>
    </xdr:from>
    <xdr:ext cx="762000" cy="259045"/>
    <xdr:sp macro="" textlink="">
      <xdr:nvSpPr>
        <xdr:cNvPr id="111" name="人口1人当たり決算額の推移平均値テキスト445"/>
        <xdr:cNvSpPr txBox="1"/>
      </xdr:nvSpPr>
      <xdr:spPr>
        <a:xfrm>
          <a:off x="5740400" y="6937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12055</xdr:rowOff>
    </xdr:from>
    <xdr:to>
      <xdr:col>29</xdr:col>
      <xdr:colOff>177800</xdr:colOff>
      <xdr:row>36</xdr:row>
      <xdr:rowOff>113655</xdr:rowOff>
    </xdr:to>
    <xdr:sp macro="" textlink="">
      <xdr:nvSpPr>
        <xdr:cNvPr id="112" name="フローチャート: 判断 111"/>
        <xdr:cNvSpPr/>
      </xdr:nvSpPr>
      <xdr:spPr bwMode="auto">
        <a:xfrm>
          <a:off x="5600700" y="696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424</xdr:rowOff>
    </xdr:from>
    <xdr:to>
      <xdr:col>26</xdr:col>
      <xdr:colOff>50800</xdr:colOff>
      <xdr:row>35</xdr:row>
      <xdr:rowOff>69507</xdr:rowOff>
    </xdr:to>
    <xdr:cxnSp macro="">
      <xdr:nvCxnSpPr>
        <xdr:cNvPr id="113" name="直線コネクタ 112"/>
        <xdr:cNvCxnSpPr/>
      </xdr:nvCxnSpPr>
      <xdr:spPr bwMode="auto">
        <a:xfrm flipV="1">
          <a:off x="4305300" y="6267874"/>
          <a:ext cx="698500" cy="411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313052</xdr:rowOff>
    </xdr:from>
    <xdr:to>
      <xdr:col>26</xdr:col>
      <xdr:colOff>101600</xdr:colOff>
      <xdr:row>36</xdr:row>
      <xdr:rowOff>71752</xdr:rowOff>
    </xdr:to>
    <xdr:sp macro="" textlink="">
      <xdr:nvSpPr>
        <xdr:cNvPr id="114" name="フローチャート: 判断 113"/>
        <xdr:cNvSpPr/>
      </xdr:nvSpPr>
      <xdr:spPr bwMode="auto">
        <a:xfrm>
          <a:off x="4953000" y="69234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56529</xdr:rowOff>
    </xdr:from>
    <xdr:ext cx="736600" cy="259045"/>
    <xdr:sp macro="" textlink="">
      <xdr:nvSpPr>
        <xdr:cNvPr id="115" name="テキスト ボックス 114"/>
        <xdr:cNvSpPr txBox="1"/>
      </xdr:nvSpPr>
      <xdr:spPr>
        <a:xfrm>
          <a:off x="4622800" y="7009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329836</xdr:rowOff>
    </xdr:from>
    <xdr:to>
      <xdr:col>22</xdr:col>
      <xdr:colOff>114300</xdr:colOff>
      <xdr:row>35</xdr:row>
      <xdr:rowOff>69507</xdr:rowOff>
    </xdr:to>
    <xdr:cxnSp macro="">
      <xdr:nvCxnSpPr>
        <xdr:cNvPr id="116" name="直線コネクタ 115"/>
        <xdr:cNvCxnSpPr/>
      </xdr:nvCxnSpPr>
      <xdr:spPr bwMode="auto">
        <a:xfrm>
          <a:off x="3606800" y="6597286"/>
          <a:ext cx="698500" cy="82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54826</xdr:rowOff>
    </xdr:from>
    <xdr:to>
      <xdr:col>22</xdr:col>
      <xdr:colOff>165100</xdr:colOff>
      <xdr:row>36</xdr:row>
      <xdr:rowOff>156426</xdr:rowOff>
    </xdr:to>
    <xdr:sp macro="" textlink="">
      <xdr:nvSpPr>
        <xdr:cNvPr id="117" name="フローチャート: 判断 116"/>
        <xdr:cNvSpPr/>
      </xdr:nvSpPr>
      <xdr:spPr bwMode="auto">
        <a:xfrm>
          <a:off x="4254500" y="7008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141203</xdr:rowOff>
    </xdr:from>
    <xdr:ext cx="762000" cy="259045"/>
    <xdr:sp macro="" textlink="">
      <xdr:nvSpPr>
        <xdr:cNvPr id="118" name="テキスト ボックス 117"/>
        <xdr:cNvSpPr txBox="1"/>
      </xdr:nvSpPr>
      <xdr:spPr>
        <a:xfrm>
          <a:off x="3924300" y="7094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329836</xdr:rowOff>
    </xdr:from>
    <xdr:to>
      <xdr:col>18</xdr:col>
      <xdr:colOff>177800</xdr:colOff>
      <xdr:row>35</xdr:row>
      <xdr:rowOff>5614</xdr:rowOff>
    </xdr:to>
    <xdr:cxnSp macro="">
      <xdr:nvCxnSpPr>
        <xdr:cNvPr id="119" name="直線コネクタ 118"/>
        <xdr:cNvCxnSpPr/>
      </xdr:nvCxnSpPr>
      <xdr:spPr bwMode="auto">
        <a:xfrm flipV="1">
          <a:off x="2908300" y="6597286"/>
          <a:ext cx="698500" cy="18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125715</xdr:rowOff>
    </xdr:from>
    <xdr:to>
      <xdr:col>19</xdr:col>
      <xdr:colOff>38100</xdr:colOff>
      <xdr:row>37</xdr:row>
      <xdr:rowOff>55865</xdr:rowOff>
    </xdr:to>
    <xdr:sp macro="" textlink="">
      <xdr:nvSpPr>
        <xdr:cNvPr id="120" name="フローチャート: 判断 119"/>
        <xdr:cNvSpPr/>
      </xdr:nvSpPr>
      <xdr:spPr bwMode="auto">
        <a:xfrm>
          <a:off x="3556000" y="7078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40642</xdr:rowOff>
    </xdr:from>
    <xdr:ext cx="762000" cy="259045"/>
    <xdr:sp macro="" textlink="">
      <xdr:nvSpPr>
        <xdr:cNvPr id="121" name="テキスト ボックス 120"/>
        <xdr:cNvSpPr txBox="1"/>
      </xdr:nvSpPr>
      <xdr:spPr>
        <a:xfrm>
          <a:off x="3225800" y="7165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109484</xdr:rowOff>
    </xdr:from>
    <xdr:to>
      <xdr:col>15</xdr:col>
      <xdr:colOff>101600</xdr:colOff>
      <xdr:row>37</xdr:row>
      <xdr:rowOff>39634</xdr:rowOff>
    </xdr:to>
    <xdr:sp macro="" textlink="">
      <xdr:nvSpPr>
        <xdr:cNvPr id="122" name="フローチャート: 判断 121"/>
        <xdr:cNvSpPr/>
      </xdr:nvSpPr>
      <xdr:spPr bwMode="auto">
        <a:xfrm>
          <a:off x="2857500" y="70627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24411</xdr:rowOff>
    </xdr:from>
    <xdr:ext cx="762000" cy="259045"/>
    <xdr:sp macro="" textlink="">
      <xdr:nvSpPr>
        <xdr:cNvPr id="123" name="テキスト ボックス 122"/>
        <xdr:cNvSpPr txBox="1"/>
      </xdr:nvSpPr>
      <xdr:spPr>
        <a:xfrm>
          <a:off x="2527300" y="714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91699</xdr:rowOff>
    </xdr:from>
    <xdr:to>
      <xdr:col>29</xdr:col>
      <xdr:colOff>177800</xdr:colOff>
      <xdr:row>35</xdr:row>
      <xdr:rowOff>193299</xdr:rowOff>
    </xdr:to>
    <xdr:sp macro="" textlink="">
      <xdr:nvSpPr>
        <xdr:cNvPr id="129" name="楕円 128"/>
        <xdr:cNvSpPr/>
      </xdr:nvSpPr>
      <xdr:spPr bwMode="auto">
        <a:xfrm>
          <a:off x="5600700" y="6702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276</xdr:rowOff>
    </xdr:from>
    <xdr:ext cx="762000" cy="259045"/>
    <xdr:sp macro="" textlink="">
      <xdr:nvSpPr>
        <xdr:cNvPr id="130" name="人口1人当たり決算額の推移該当値テキスト445"/>
        <xdr:cNvSpPr txBox="1"/>
      </xdr:nvSpPr>
      <xdr:spPr>
        <a:xfrm>
          <a:off x="5740400" y="661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292524</xdr:rowOff>
    </xdr:from>
    <xdr:to>
      <xdr:col>26</xdr:col>
      <xdr:colOff>101600</xdr:colOff>
      <xdr:row>34</xdr:row>
      <xdr:rowOff>51224</xdr:rowOff>
    </xdr:to>
    <xdr:sp macro="" textlink="">
      <xdr:nvSpPr>
        <xdr:cNvPr id="131" name="楕円 130"/>
        <xdr:cNvSpPr/>
      </xdr:nvSpPr>
      <xdr:spPr bwMode="auto">
        <a:xfrm>
          <a:off x="4953000" y="6217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61401</xdr:rowOff>
    </xdr:from>
    <xdr:ext cx="736600" cy="259045"/>
    <xdr:sp macro="" textlink="">
      <xdr:nvSpPr>
        <xdr:cNvPr id="132" name="テキスト ボックス 131"/>
        <xdr:cNvSpPr txBox="1"/>
      </xdr:nvSpPr>
      <xdr:spPr>
        <a:xfrm>
          <a:off x="4622800" y="5985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18707</xdr:rowOff>
    </xdr:from>
    <xdr:to>
      <xdr:col>22</xdr:col>
      <xdr:colOff>165100</xdr:colOff>
      <xdr:row>35</xdr:row>
      <xdr:rowOff>120307</xdr:rowOff>
    </xdr:to>
    <xdr:sp macro="" textlink="">
      <xdr:nvSpPr>
        <xdr:cNvPr id="133" name="楕円 132"/>
        <xdr:cNvSpPr/>
      </xdr:nvSpPr>
      <xdr:spPr bwMode="auto">
        <a:xfrm>
          <a:off x="4254500" y="6629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130484</xdr:rowOff>
    </xdr:from>
    <xdr:ext cx="762000" cy="259045"/>
    <xdr:sp macro="" textlink="">
      <xdr:nvSpPr>
        <xdr:cNvPr id="134" name="テキスト ボックス 133"/>
        <xdr:cNvSpPr txBox="1"/>
      </xdr:nvSpPr>
      <xdr:spPr>
        <a:xfrm>
          <a:off x="3924300" y="639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279036</xdr:rowOff>
    </xdr:from>
    <xdr:to>
      <xdr:col>19</xdr:col>
      <xdr:colOff>38100</xdr:colOff>
      <xdr:row>35</xdr:row>
      <xdr:rowOff>37736</xdr:rowOff>
    </xdr:to>
    <xdr:sp macro="" textlink="">
      <xdr:nvSpPr>
        <xdr:cNvPr id="135" name="楕円 134"/>
        <xdr:cNvSpPr/>
      </xdr:nvSpPr>
      <xdr:spPr bwMode="auto">
        <a:xfrm>
          <a:off x="3556000" y="6546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47914</xdr:rowOff>
    </xdr:from>
    <xdr:ext cx="762000" cy="259045"/>
    <xdr:sp macro="" textlink="">
      <xdr:nvSpPr>
        <xdr:cNvPr id="136" name="テキスト ボックス 135"/>
        <xdr:cNvSpPr txBox="1"/>
      </xdr:nvSpPr>
      <xdr:spPr>
        <a:xfrm>
          <a:off x="3225800" y="631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297714</xdr:rowOff>
    </xdr:from>
    <xdr:to>
      <xdr:col>15</xdr:col>
      <xdr:colOff>101600</xdr:colOff>
      <xdr:row>35</xdr:row>
      <xdr:rowOff>56414</xdr:rowOff>
    </xdr:to>
    <xdr:sp macro="" textlink="">
      <xdr:nvSpPr>
        <xdr:cNvPr id="137" name="楕円 136"/>
        <xdr:cNvSpPr/>
      </xdr:nvSpPr>
      <xdr:spPr bwMode="auto">
        <a:xfrm>
          <a:off x="2857500" y="6565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66590</xdr:rowOff>
    </xdr:from>
    <xdr:ext cx="762000" cy="259045"/>
    <xdr:sp macro="" textlink="">
      <xdr:nvSpPr>
        <xdr:cNvPr id="138" name="テキスト ボックス 137"/>
        <xdr:cNvSpPr txBox="1"/>
      </xdr:nvSpPr>
      <xdr:spPr>
        <a:xfrm>
          <a:off x="2527300" y="633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岩手県奥州市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109,747
108,954
993.30
62,706,746
62,209,521
164,349
34,874,894
51,646,542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15.5
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60299</xdr:rowOff>
    </xdr:from>
    <xdr:to>
      <xdr:col>24</xdr:col>
      <xdr:colOff>62865</xdr:colOff>
      <xdr:row>39</xdr:row>
      <xdr:rowOff>125908</xdr:rowOff>
    </xdr:to>
    <xdr:cxnSp macro="">
      <xdr:nvCxnSpPr>
        <xdr:cNvPr id="56" name="直線コネクタ 55"/>
        <xdr:cNvCxnSpPr/>
      </xdr:nvCxnSpPr>
      <xdr:spPr>
        <a:xfrm flipV="1">
          <a:off x="4633595" y="5203799"/>
          <a:ext cx="1270" cy="1608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129735</xdr:rowOff>
    </xdr:from>
    <xdr:ext cx="534377" cy="259045"/>
    <xdr:sp macro="" textlink="">
      <xdr:nvSpPr>
        <xdr:cNvPr id="57" name="人件費最小値テキスト"/>
        <xdr:cNvSpPr txBox="1"/>
      </xdr:nvSpPr>
      <xdr:spPr>
        <a:xfrm>
          <a:off x="4686300" y="681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125908</xdr:rowOff>
    </xdr:from>
    <xdr:to>
      <xdr:col>24</xdr:col>
      <xdr:colOff>152400</xdr:colOff>
      <xdr:row>39</xdr:row>
      <xdr:rowOff>125908</xdr:rowOff>
    </xdr:to>
    <xdr:cxnSp macro="">
      <xdr:nvCxnSpPr>
        <xdr:cNvPr id="58" name="直線コネクタ 57"/>
        <xdr:cNvCxnSpPr/>
      </xdr:nvCxnSpPr>
      <xdr:spPr>
        <a:xfrm>
          <a:off x="4546600" y="6812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6976</xdr:rowOff>
    </xdr:from>
    <xdr:ext cx="599010" cy="259045"/>
    <xdr:sp macro="" textlink="">
      <xdr:nvSpPr>
        <xdr:cNvPr id="59" name="人件費最大値テキスト"/>
        <xdr:cNvSpPr txBox="1"/>
      </xdr:nvSpPr>
      <xdr:spPr>
        <a:xfrm>
          <a:off x="4686300" y="4979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60299</xdr:rowOff>
    </xdr:from>
    <xdr:to>
      <xdr:col>24</xdr:col>
      <xdr:colOff>152400</xdr:colOff>
      <xdr:row>30</xdr:row>
      <xdr:rowOff>60299</xdr:rowOff>
    </xdr:to>
    <xdr:cxnSp macro="">
      <xdr:nvCxnSpPr>
        <xdr:cNvPr id="60" name="直線コネクタ 59"/>
        <xdr:cNvCxnSpPr/>
      </xdr:nvCxnSpPr>
      <xdr:spPr>
        <a:xfrm>
          <a:off x="4546600" y="5203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137262</xdr:rowOff>
    </xdr:from>
    <xdr:to>
      <xdr:col>24</xdr:col>
      <xdr:colOff>63500</xdr:colOff>
      <xdr:row>37</xdr:row>
      <xdr:rowOff>157721</xdr:rowOff>
    </xdr:to>
    <xdr:cxnSp macro="">
      <xdr:nvCxnSpPr>
        <xdr:cNvPr id="61" name="直線コネクタ 60"/>
        <xdr:cNvCxnSpPr/>
      </xdr:nvCxnSpPr>
      <xdr:spPr>
        <a:xfrm flipV="1">
          <a:off x="3797300" y="6309462"/>
          <a:ext cx="838200" cy="19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105300</xdr:rowOff>
    </xdr:from>
    <xdr:ext cx="534377" cy="259045"/>
    <xdr:sp macro="" textlink="">
      <xdr:nvSpPr>
        <xdr:cNvPr id="62" name="人件費平均値テキスト"/>
        <xdr:cNvSpPr txBox="1"/>
      </xdr:nvSpPr>
      <xdr:spPr>
        <a:xfrm>
          <a:off x="4686300" y="5934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82423</xdr:rowOff>
    </xdr:from>
    <xdr:to>
      <xdr:col>24</xdr:col>
      <xdr:colOff>114300</xdr:colOff>
      <xdr:row>36</xdr:row>
      <xdr:rowOff>12573</xdr:rowOff>
    </xdr:to>
    <xdr:sp macro="" textlink="">
      <xdr:nvSpPr>
        <xdr:cNvPr id="63" name="フローチャート: 判断 62"/>
        <xdr:cNvSpPr/>
      </xdr:nvSpPr>
      <xdr:spPr>
        <a:xfrm>
          <a:off x="4584700" y="6083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33782</xdr:rowOff>
    </xdr:from>
    <xdr:to>
      <xdr:col>19</xdr:col>
      <xdr:colOff>177800</xdr:colOff>
      <xdr:row>37</xdr:row>
      <xdr:rowOff>157721</xdr:rowOff>
    </xdr:to>
    <xdr:cxnSp macro="">
      <xdr:nvCxnSpPr>
        <xdr:cNvPr id="64" name="直線コネクタ 63"/>
        <xdr:cNvCxnSpPr/>
      </xdr:nvCxnSpPr>
      <xdr:spPr>
        <a:xfrm>
          <a:off x="2908300" y="6377432"/>
          <a:ext cx="889000" cy="12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125285</xdr:rowOff>
    </xdr:from>
    <xdr:to>
      <xdr:col>20</xdr:col>
      <xdr:colOff>38100</xdr:colOff>
      <xdr:row>36</xdr:row>
      <xdr:rowOff>55435</xdr:rowOff>
    </xdr:to>
    <xdr:sp macro="" textlink="">
      <xdr:nvSpPr>
        <xdr:cNvPr id="65" name="フローチャート: 判断 64"/>
        <xdr:cNvSpPr/>
      </xdr:nvSpPr>
      <xdr:spPr>
        <a:xfrm>
          <a:off x="3746500" y="61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71962</xdr:rowOff>
    </xdr:from>
    <xdr:ext cx="534377" cy="259045"/>
    <xdr:sp macro="" textlink="">
      <xdr:nvSpPr>
        <xdr:cNvPr id="66" name="テキスト ボックス 65"/>
        <xdr:cNvSpPr txBox="1"/>
      </xdr:nvSpPr>
      <xdr:spPr>
        <a:xfrm>
          <a:off x="3530111" y="59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33782</xdr:rowOff>
    </xdr:from>
    <xdr:to>
      <xdr:col>15</xdr:col>
      <xdr:colOff>50800</xdr:colOff>
      <xdr:row>37</xdr:row>
      <xdr:rowOff>54356</xdr:rowOff>
    </xdr:to>
    <xdr:cxnSp macro="">
      <xdr:nvCxnSpPr>
        <xdr:cNvPr id="67" name="直線コネクタ 66"/>
        <xdr:cNvCxnSpPr/>
      </xdr:nvCxnSpPr>
      <xdr:spPr>
        <a:xfrm flipV="1">
          <a:off x="2019300" y="637743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9499</xdr:rowOff>
    </xdr:from>
    <xdr:to>
      <xdr:col>15</xdr:col>
      <xdr:colOff>101600</xdr:colOff>
      <xdr:row>36</xdr:row>
      <xdr:rowOff>111099</xdr:rowOff>
    </xdr:to>
    <xdr:sp macro="" textlink="">
      <xdr:nvSpPr>
        <xdr:cNvPr id="68" name="フローチャート: 判断 67"/>
        <xdr:cNvSpPr/>
      </xdr:nvSpPr>
      <xdr:spPr>
        <a:xfrm>
          <a:off x="2857500" y="61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127626</xdr:rowOff>
    </xdr:from>
    <xdr:ext cx="534377" cy="259045"/>
    <xdr:sp macro="" textlink="">
      <xdr:nvSpPr>
        <xdr:cNvPr id="69" name="テキスト ボックス 68"/>
        <xdr:cNvSpPr txBox="1"/>
      </xdr:nvSpPr>
      <xdr:spPr>
        <a:xfrm>
          <a:off x="2641111" y="59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54356</xdr:rowOff>
    </xdr:from>
    <xdr:to>
      <xdr:col>10</xdr:col>
      <xdr:colOff>114300</xdr:colOff>
      <xdr:row>38</xdr:row>
      <xdr:rowOff>165798</xdr:rowOff>
    </xdr:to>
    <xdr:cxnSp macro="">
      <xdr:nvCxnSpPr>
        <xdr:cNvPr id="70" name="直線コネクタ 69"/>
        <xdr:cNvCxnSpPr/>
      </xdr:nvCxnSpPr>
      <xdr:spPr>
        <a:xfrm flipV="1">
          <a:off x="1130300" y="6398006"/>
          <a:ext cx="889000" cy="28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158699</xdr:rowOff>
    </xdr:from>
    <xdr:to>
      <xdr:col>10</xdr:col>
      <xdr:colOff>165100</xdr:colOff>
      <xdr:row>37</xdr:row>
      <xdr:rowOff>88849</xdr:rowOff>
    </xdr:to>
    <xdr:sp macro="" textlink="">
      <xdr:nvSpPr>
        <xdr:cNvPr id="71" name="フローチャート: 判断 70"/>
        <xdr:cNvSpPr/>
      </xdr:nvSpPr>
      <xdr:spPr>
        <a:xfrm>
          <a:off x="1968500" y="6330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105376</xdr:rowOff>
    </xdr:from>
    <xdr:ext cx="534377" cy="259045"/>
    <xdr:sp macro="" textlink="">
      <xdr:nvSpPr>
        <xdr:cNvPr id="72" name="テキスト ボックス 71"/>
        <xdr:cNvSpPr txBox="1"/>
      </xdr:nvSpPr>
      <xdr:spPr>
        <a:xfrm>
          <a:off x="1752111" y="6106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18796</xdr:rowOff>
    </xdr:from>
    <xdr:to>
      <xdr:col>6</xdr:col>
      <xdr:colOff>38100</xdr:colOff>
      <xdr:row>38</xdr:row>
      <xdr:rowOff>120396</xdr:rowOff>
    </xdr:to>
    <xdr:sp macro="" textlink="">
      <xdr:nvSpPr>
        <xdr:cNvPr id="73" name="フローチャート: 判断 72"/>
        <xdr:cNvSpPr/>
      </xdr:nvSpPr>
      <xdr:spPr>
        <a:xfrm>
          <a:off x="1079500" y="6533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136923</xdr:rowOff>
    </xdr:from>
    <xdr:ext cx="534377" cy="259045"/>
    <xdr:sp macro="" textlink="">
      <xdr:nvSpPr>
        <xdr:cNvPr id="74" name="テキスト ボックス 73"/>
        <xdr:cNvSpPr txBox="1"/>
      </xdr:nvSpPr>
      <xdr:spPr>
        <a:xfrm>
          <a:off x="863111" y="630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86462</xdr:rowOff>
    </xdr:from>
    <xdr:to>
      <xdr:col>24</xdr:col>
      <xdr:colOff>114300</xdr:colOff>
      <xdr:row>37</xdr:row>
      <xdr:rowOff>16612</xdr:rowOff>
    </xdr:to>
    <xdr:sp macro="" textlink="">
      <xdr:nvSpPr>
        <xdr:cNvPr id="80" name="楕円 79"/>
        <xdr:cNvSpPr/>
      </xdr:nvSpPr>
      <xdr:spPr>
        <a:xfrm>
          <a:off x="4584700" y="62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64889</xdr:rowOff>
    </xdr:from>
    <xdr:ext cx="534377" cy="259045"/>
    <xdr:sp macro="" textlink="">
      <xdr:nvSpPr>
        <xdr:cNvPr id="81" name="人件費該当値テキスト"/>
        <xdr:cNvSpPr txBox="1"/>
      </xdr:nvSpPr>
      <xdr:spPr>
        <a:xfrm>
          <a:off x="4686300" y="623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106921</xdr:rowOff>
    </xdr:from>
    <xdr:to>
      <xdr:col>20</xdr:col>
      <xdr:colOff>38100</xdr:colOff>
      <xdr:row>38</xdr:row>
      <xdr:rowOff>37071</xdr:rowOff>
    </xdr:to>
    <xdr:sp macro="" textlink="">
      <xdr:nvSpPr>
        <xdr:cNvPr id="82" name="楕円 81"/>
        <xdr:cNvSpPr/>
      </xdr:nvSpPr>
      <xdr:spPr>
        <a:xfrm>
          <a:off x="3746500" y="645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28198</xdr:rowOff>
    </xdr:from>
    <xdr:ext cx="534377" cy="259045"/>
    <xdr:sp macro="" textlink="">
      <xdr:nvSpPr>
        <xdr:cNvPr id="83" name="テキスト ボックス 82"/>
        <xdr:cNvSpPr txBox="1"/>
      </xdr:nvSpPr>
      <xdr:spPr>
        <a:xfrm>
          <a:off x="3530111" y="654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154432</xdr:rowOff>
    </xdr:from>
    <xdr:to>
      <xdr:col>15</xdr:col>
      <xdr:colOff>101600</xdr:colOff>
      <xdr:row>37</xdr:row>
      <xdr:rowOff>84582</xdr:rowOff>
    </xdr:to>
    <xdr:sp macro="" textlink="">
      <xdr:nvSpPr>
        <xdr:cNvPr id="84" name="楕円 83"/>
        <xdr:cNvSpPr/>
      </xdr:nvSpPr>
      <xdr:spPr>
        <a:xfrm>
          <a:off x="2857500" y="632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75709</xdr:rowOff>
    </xdr:from>
    <xdr:ext cx="534377" cy="259045"/>
    <xdr:sp macro="" textlink="">
      <xdr:nvSpPr>
        <xdr:cNvPr id="85" name="テキスト ボックス 84"/>
        <xdr:cNvSpPr txBox="1"/>
      </xdr:nvSpPr>
      <xdr:spPr>
        <a:xfrm>
          <a:off x="2641111" y="641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3556</xdr:rowOff>
    </xdr:from>
    <xdr:to>
      <xdr:col>10</xdr:col>
      <xdr:colOff>165100</xdr:colOff>
      <xdr:row>37</xdr:row>
      <xdr:rowOff>105156</xdr:rowOff>
    </xdr:to>
    <xdr:sp macro="" textlink="">
      <xdr:nvSpPr>
        <xdr:cNvPr id="86" name="楕円 85"/>
        <xdr:cNvSpPr/>
      </xdr:nvSpPr>
      <xdr:spPr>
        <a:xfrm>
          <a:off x="1968500" y="634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96283</xdr:rowOff>
    </xdr:from>
    <xdr:ext cx="534377" cy="259045"/>
    <xdr:sp macro="" textlink="">
      <xdr:nvSpPr>
        <xdr:cNvPr id="87" name="テキスト ボックス 86"/>
        <xdr:cNvSpPr txBox="1"/>
      </xdr:nvSpPr>
      <xdr:spPr>
        <a:xfrm>
          <a:off x="1752111" y="643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114998</xdr:rowOff>
    </xdr:from>
    <xdr:to>
      <xdr:col>6</xdr:col>
      <xdr:colOff>38100</xdr:colOff>
      <xdr:row>39</xdr:row>
      <xdr:rowOff>45148</xdr:rowOff>
    </xdr:to>
    <xdr:sp macro="" textlink="">
      <xdr:nvSpPr>
        <xdr:cNvPr id="88" name="楕円 87"/>
        <xdr:cNvSpPr/>
      </xdr:nvSpPr>
      <xdr:spPr>
        <a:xfrm>
          <a:off x="1079500" y="663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36275</xdr:rowOff>
    </xdr:from>
    <xdr:ext cx="534377" cy="259045"/>
    <xdr:sp macro="" textlink="">
      <xdr:nvSpPr>
        <xdr:cNvPr id="89" name="テキスト ボックス 88"/>
        <xdr:cNvSpPr txBox="1"/>
      </xdr:nvSpPr>
      <xdr:spPr>
        <a:xfrm>
          <a:off x="863111" y="672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15818</xdr:rowOff>
    </xdr:from>
    <xdr:to>
      <xdr:col>24</xdr:col>
      <xdr:colOff>62865</xdr:colOff>
      <xdr:row>57</xdr:row>
      <xdr:rowOff>113888</xdr:rowOff>
    </xdr:to>
    <xdr:cxnSp macro="">
      <xdr:nvCxnSpPr>
        <xdr:cNvPr id="114" name="直線コネクタ 113"/>
        <xdr:cNvCxnSpPr/>
      </xdr:nvCxnSpPr>
      <xdr:spPr>
        <a:xfrm flipV="1">
          <a:off x="4633595" y="8588318"/>
          <a:ext cx="1270" cy="129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117715</xdr:rowOff>
    </xdr:from>
    <xdr:ext cx="534377" cy="259045"/>
    <xdr:sp macro="" textlink="">
      <xdr:nvSpPr>
        <xdr:cNvPr id="115" name="物件費最小値テキスト"/>
        <xdr:cNvSpPr txBox="1"/>
      </xdr:nvSpPr>
      <xdr:spPr>
        <a:xfrm>
          <a:off x="4686300" y="989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113888</xdr:rowOff>
    </xdr:from>
    <xdr:to>
      <xdr:col>24</xdr:col>
      <xdr:colOff>152400</xdr:colOff>
      <xdr:row>57</xdr:row>
      <xdr:rowOff>113888</xdr:rowOff>
    </xdr:to>
    <xdr:cxnSp macro="">
      <xdr:nvCxnSpPr>
        <xdr:cNvPr id="116" name="直線コネクタ 115"/>
        <xdr:cNvCxnSpPr/>
      </xdr:nvCxnSpPr>
      <xdr:spPr>
        <a:xfrm>
          <a:off x="4546600" y="9886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133945</xdr:rowOff>
    </xdr:from>
    <xdr:ext cx="599010" cy="259045"/>
    <xdr:sp macro="" textlink="">
      <xdr:nvSpPr>
        <xdr:cNvPr id="117" name="物件費最大値テキスト"/>
        <xdr:cNvSpPr txBox="1"/>
      </xdr:nvSpPr>
      <xdr:spPr>
        <a:xfrm>
          <a:off x="4686300" y="8363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15818</xdr:rowOff>
    </xdr:from>
    <xdr:to>
      <xdr:col>24</xdr:col>
      <xdr:colOff>152400</xdr:colOff>
      <xdr:row>50</xdr:row>
      <xdr:rowOff>15818</xdr:rowOff>
    </xdr:to>
    <xdr:cxnSp macro="">
      <xdr:nvCxnSpPr>
        <xdr:cNvPr id="118" name="直線コネクタ 117"/>
        <xdr:cNvCxnSpPr/>
      </xdr:nvCxnSpPr>
      <xdr:spPr>
        <a:xfrm>
          <a:off x="4546600" y="858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125699</xdr:rowOff>
    </xdr:from>
    <xdr:to>
      <xdr:col>24</xdr:col>
      <xdr:colOff>63500</xdr:colOff>
      <xdr:row>54</xdr:row>
      <xdr:rowOff>138309</xdr:rowOff>
    </xdr:to>
    <xdr:cxnSp macro="">
      <xdr:nvCxnSpPr>
        <xdr:cNvPr id="119" name="直線コネクタ 118"/>
        <xdr:cNvCxnSpPr/>
      </xdr:nvCxnSpPr>
      <xdr:spPr>
        <a:xfrm>
          <a:off x="3797300" y="9383999"/>
          <a:ext cx="838200" cy="1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55008</xdr:rowOff>
    </xdr:from>
    <xdr:ext cx="534377" cy="259045"/>
    <xdr:sp macro="" textlink="">
      <xdr:nvSpPr>
        <xdr:cNvPr id="120" name="物件費平均値テキスト"/>
        <xdr:cNvSpPr txBox="1"/>
      </xdr:nvSpPr>
      <xdr:spPr>
        <a:xfrm>
          <a:off x="4686300" y="9141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32131</xdr:rowOff>
    </xdr:from>
    <xdr:to>
      <xdr:col>24</xdr:col>
      <xdr:colOff>114300</xdr:colOff>
      <xdr:row>54</xdr:row>
      <xdr:rowOff>133731</xdr:rowOff>
    </xdr:to>
    <xdr:sp macro="" textlink="">
      <xdr:nvSpPr>
        <xdr:cNvPr id="121" name="フローチャート: 判断 120"/>
        <xdr:cNvSpPr/>
      </xdr:nvSpPr>
      <xdr:spPr>
        <a:xfrm>
          <a:off x="4584700" y="929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88646</xdr:rowOff>
    </xdr:from>
    <xdr:to>
      <xdr:col>19</xdr:col>
      <xdr:colOff>177800</xdr:colOff>
      <xdr:row>54</xdr:row>
      <xdr:rowOff>125699</xdr:rowOff>
    </xdr:to>
    <xdr:cxnSp macro="">
      <xdr:nvCxnSpPr>
        <xdr:cNvPr id="122" name="直線コネクタ 121"/>
        <xdr:cNvCxnSpPr/>
      </xdr:nvCxnSpPr>
      <xdr:spPr>
        <a:xfrm>
          <a:off x="2908300" y="9346946"/>
          <a:ext cx="889000" cy="3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25292</xdr:rowOff>
    </xdr:from>
    <xdr:to>
      <xdr:col>20</xdr:col>
      <xdr:colOff>38100</xdr:colOff>
      <xdr:row>54</xdr:row>
      <xdr:rowOff>126892</xdr:rowOff>
    </xdr:to>
    <xdr:sp macro="" textlink="">
      <xdr:nvSpPr>
        <xdr:cNvPr id="123" name="フローチャート: 判断 122"/>
        <xdr:cNvSpPr/>
      </xdr:nvSpPr>
      <xdr:spPr>
        <a:xfrm>
          <a:off x="3746500" y="92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143419</xdr:rowOff>
    </xdr:from>
    <xdr:ext cx="534377" cy="259045"/>
    <xdr:sp macro="" textlink="">
      <xdr:nvSpPr>
        <xdr:cNvPr id="124" name="テキスト ボックス 123"/>
        <xdr:cNvSpPr txBox="1"/>
      </xdr:nvSpPr>
      <xdr:spPr>
        <a:xfrm>
          <a:off x="3530111" y="905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88646</xdr:rowOff>
    </xdr:from>
    <xdr:to>
      <xdr:col>15</xdr:col>
      <xdr:colOff>50800</xdr:colOff>
      <xdr:row>56</xdr:row>
      <xdr:rowOff>1054</xdr:rowOff>
    </xdr:to>
    <xdr:cxnSp macro="">
      <xdr:nvCxnSpPr>
        <xdr:cNvPr id="125" name="直線コネクタ 124"/>
        <xdr:cNvCxnSpPr/>
      </xdr:nvCxnSpPr>
      <xdr:spPr>
        <a:xfrm flipV="1">
          <a:off x="2019300" y="9346946"/>
          <a:ext cx="889000" cy="25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121666</xdr:rowOff>
    </xdr:from>
    <xdr:to>
      <xdr:col>15</xdr:col>
      <xdr:colOff>101600</xdr:colOff>
      <xdr:row>55</xdr:row>
      <xdr:rowOff>51816</xdr:rowOff>
    </xdr:to>
    <xdr:sp macro="" textlink="">
      <xdr:nvSpPr>
        <xdr:cNvPr id="126" name="フローチャート: 判断 125"/>
        <xdr:cNvSpPr/>
      </xdr:nvSpPr>
      <xdr:spPr>
        <a:xfrm>
          <a:off x="2857500" y="937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42943</xdr:rowOff>
    </xdr:from>
    <xdr:ext cx="534377" cy="259045"/>
    <xdr:sp macro="" textlink="">
      <xdr:nvSpPr>
        <xdr:cNvPr id="127" name="テキスト ボックス 126"/>
        <xdr:cNvSpPr txBox="1"/>
      </xdr:nvSpPr>
      <xdr:spPr>
        <a:xfrm>
          <a:off x="2641111" y="947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119393</xdr:rowOff>
    </xdr:from>
    <xdr:to>
      <xdr:col>10</xdr:col>
      <xdr:colOff>114300</xdr:colOff>
      <xdr:row>56</xdr:row>
      <xdr:rowOff>1054</xdr:rowOff>
    </xdr:to>
    <xdr:cxnSp macro="">
      <xdr:nvCxnSpPr>
        <xdr:cNvPr id="128" name="直線コネクタ 127"/>
        <xdr:cNvCxnSpPr/>
      </xdr:nvCxnSpPr>
      <xdr:spPr>
        <a:xfrm>
          <a:off x="1130300" y="9549143"/>
          <a:ext cx="889000" cy="5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149955</xdr:rowOff>
    </xdr:from>
    <xdr:to>
      <xdr:col>10</xdr:col>
      <xdr:colOff>165100</xdr:colOff>
      <xdr:row>56</xdr:row>
      <xdr:rowOff>80105</xdr:rowOff>
    </xdr:to>
    <xdr:sp macro="" textlink="">
      <xdr:nvSpPr>
        <xdr:cNvPr id="129" name="フローチャート: 判断 128"/>
        <xdr:cNvSpPr/>
      </xdr:nvSpPr>
      <xdr:spPr>
        <a:xfrm>
          <a:off x="1968500" y="957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71232</xdr:rowOff>
    </xdr:from>
    <xdr:ext cx="534377" cy="259045"/>
    <xdr:sp macro="" textlink="">
      <xdr:nvSpPr>
        <xdr:cNvPr id="130" name="テキスト ボックス 129"/>
        <xdr:cNvSpPr txBox="1"/>
      </xdr:nvSpPr>
      <xdr:spPr>
        <a:xfrm>
          <a:off x="1752111" y="967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76536</xdr:rowOff>
    </xdr:from>
    <xdr:to>
      <xdr:col>6</xdr:col>
      <xdr:colOff>38100</xdr:colOff>
      <xdr:row>57</xdr:row>
      <xdr:rowOff>6686</xdr:rowOff>
    </xdr:to>
    <xdr:sp macro="" textlink="">
      <xdr:nvSpPr>
        <xdr:cNvPr id="131" name="フローチャート: 判断 130"/>
        <xdr:cNvSpPr/>
      </xdr:nvSpPr>
      <xdr:spPr>
        <a:xfrm>
          <a:off x="1079500" y="967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169263</xdr:rowOff>
    </xdr:from>
    <xdr:ext cx="534377" cy="259045"/>
    <xdr:sp macro="" textlink="">
      <xdr:nvSpPr>
        <xdr:cNvPr id="132" name="テキスト ボックス 131"/>
        <xdr:cNvSpPr txBox="1"/>
      </xdr:nvSpPr>
      <xdr:spPr>
        <a:xfrm>
          <a:off x="863111" y="977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87509</xdr:rowOff>
    </xdr:from>
    <xdr:to>
      <xdr:col>24</xdr:col>
      <xdr:colOff>114300</xdr:colOff>
      <xdr:row>55</xdr:row>
      <xdr:rowOff>17659</xdr:rowOff>
    </xdr:to>
    <xdr:sp macro="" textlink="">
      <xdr:nvSpPr>
        <xdr:cNvPr id="138" name="楕円 137"/>
        <xdr:cNvSpPr/>
      </xdr:nvSpPr>
      <xdr:spPr>
        <a:xfrm>
          <a:off x="4584700" y="934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65936</xdr:rowOff>
    </xdr:from>
    <xdr:ext cx="534377" cy="259045"/>
    <xdr:sp macro="" textlink="">
      <xdr:nvSpPr>
        <xdr:cNvPr id="139" name="物件費該当値テキスト"/>
        <xdr:cNvSpPr txBox="1"/>
      </xdr:nvSpPr>
      <xdr:spPr>
        <a:xfrm>
          <a:off x="4686300" y="932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74899</xdr:rowOff>
    </xdr:from>
    <xdr:to>
      <xdr:col>20</xdr:col>
      <xdr:colOff>38100</xdr:colOff>
      <xdr:row>55</xdr:row>
      <xdr:rowOff>5049</xdr:rowOff>
    </xdr:to>
    <xdr:sp macro="" textlink="">
      <xdr:nvSpPr>
        <xdr:cNvPr id="140" name="楕円 139"/>
        <xdr:cNvSpPr/>
      </xdr:nvSpPr>
      <xdr:spPr>
        <a:xfrm>
          <a:off x="3746500" y="933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167626</xdr:rowOff>
    </xdr:from>
    <xdr:ext cx="534377" cy="259045"/>
    <xdr:sp macro="" textlink="">
      <xdr:nvSpPr>
        <xdr:cNvPr id="141" name="テキスト ボックス 140"/>
        <xdr:cNvSpPr txBox="1"/>
      </xdr:nvSpPr>
      <xdr:spPr>
        <a:xfrm>
          <a:off x="3530111" y="942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37846</xdr:rowOff>
    </xdr:from>
    <xdr:to>
      <xdr:col>15</xdr:col>
      <xdr:colOff>101600</xdr:colOff>
      <xdr:row>54</xdr:row>
      <xdr:rowOff>139446</xdr:rowOff>
    </xdr:to>
    <xdr:sp macro="" textlink="">
      <xdr:nvSpPr>
        <xdr:cNvPr id="142" name="楕円 141"/>
        <xdr:cNvSpPr/>
      </xdr:nvSpPr>
      <xdr:spPr>
        <a:xfrm>
          <a:off x="2857500" y="929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155973</xdr:rowOff>
    </xdr:from>
    <xdr:ext cx="534377" cy="259045"/>
    <xdr:sp macro="" textlink="">
      <xdr:nvSpPr>
        <xdr:cNvPr id="143" name="テキスト ボックス 142"/>
        <xdr:cNvSpPr txBox="1"/>
      </xdr:nvSpPr>
      <xdr:spPr>
        <a:xfrm>
          <a:off x="2641111" y="907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121704</xdr:rowOff>
    </xdr:from>
    <xdr:to>
      <xdr:col>10</xdr:col>
      <xdr:colOff>165100</xdr:colOff>
      <xdr:row>56</xdr:row>
      <xdr:rowOff>51854</xdr:rowOff>
    </xdr:to>
    <xdr:sp macro="" textlink="">
      <xdr:nvSpPr>
        <xdr:cNvPr id="144" name="楕円 143"/>
        <xdr:cNvSpPr/>
      </xdr:nvSpPr>
      <xdr:spPr>
        <a:xfrm>
          <a:off x="1968500" y="955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68381</xdr:rowOff>
    </xdr:from>
    <xdr:ext cx="534377" cy="259045"/>
    <xdr:sp macro="" textlink="">
      <xdr:nvSpPr>
        <xdr:cNvPr id="145" name="テキスト ボックス 144"/>
        <xdr:cNvSpPr txBox="1"/>
      </xdr:nvSpPr>
      <xdr:spPr>
        <a:xfrm>
          <a:off x="1752111" y="932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68593</xdr:rowOff>
    </xdr:from>
    <xdr:to>
      <xdr:col>6</xdr:col>
      <xdr:colOff>38100</xdr:colOff>
      <xdr:row>55</xdr:row>
      <xdr:rowOff>170193</xdr:rowOff>
    </xdr:to>
    <xdr:sp macro="" textlink="">
      <xdr:nvSpPr>
        <xdr:cNvPr id="146" name="楕円 145"/>
        <xdr:cNvSpPr/>
      </xdr:nvSpPr>
      <xdr:spPr>
        <a:xfrm>
          <a:off x="1079500" y="949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15270</xdr:rowOff>
    </xdr:from>
    <xdr:ext cx="534377" cy="259045"/>
    <xdr:sp macro="" textlink="">
      <xdr:nvSpPr>
        <xdr:cNvPr id="147" name="テキスト ボックス 146"/>
        <xdr:cNvSpPr txBox="1"/>
      </xdr:nvSpPr>
      <xdr:spPr>
        <a:xfrm>
          <a:off x="863111" y="927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136362</xdr:rowOff>
    </xdr:from>
    <xdr:to>
      <xdr:col>24</xdr:col>
      <xdr:colOff>62865</xdr:colOff>
      <xdr:row>78</xdr:row>
      <xdr:rowOff>94529</xdr:rowOff>
    </xdr:to>
    <xdr:cxnSp macro="">
      <xdr:nvCxnSpPr>
        <xdr:cNvPr id="169" name="直線コネクタ 168"/>
        <xdr:cNvCxnSpPr/>
      </xdr:nvCxnSpPr>
      <xdr:spPr>
        <a:xfrm flipV="1">
          <a:off x="4633595" y="12137862"/>
          <a:ext cx="1270" cy="1329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98356</xdr:rowOff>
    </xdr:from>
    <xdr:ext cx="378565" cy="259045"/>
    <xdr:sp macro="" textlink="">
      <xdr:nvSpPr>
        <xdr:cNvPr id="170" name="維持補修費最小値テキスト"/>
        <xdr:cNvSpPr txBox="1"/>
      </xdr:nvSpPr>
      <xdr:spPr>
        <a:xfrm>
          <a:off x="4686300" y="13471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94529</xdr:rowOff>
    </xdr:from>
    <xdr:to>
      <xdr:col>24</xdr:col>
      <xdr:colOff>152400</xdr:colOff>
      <xdr:row>78</xdr:row>
      <xdr:rowOff>94529</xdr:rowOff>
    </xdr:to>
    <xdr:cxnSp macro="">
      <xdr:nvCxnSpPr>
        <xdr:cNvPr id="171" name="直線コネクタ 170"/>
        <xdr:cNvCxnSpPr/>
      </xdr:nvCxnSpPr>
      <xdr:spPr>
        <a:xfrm>
          <a:off x="4546600" y="13467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83039</xdr:rowOff>
    </xdr:from>
    <xdr:ext cx="534377" cy="259045"/>
    <xdr:sp macro="" textlink="">
      <xdr:nvSpPr>
        <xdr:cNvPr id="172" name="維持補修費最大値テキスト"/>
        <xdr:cNvSpPr txBox="1"/>
      </xdr:nvSpPr>
      <xdr:spPr>
        <a:xfrm>
          <a:off x="4686300" y="1191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136362</xdr:rowOff>
    </xdr:from>
    <xdr:to>
      <xdr:col>24</xdr:col>
      <xdr:colOff>152400</xdr:colOff>
      <xdr:row>70</xdr:row>
      <xdr:rowOff>136362</xdr:rowOff>
    </xdr:to>
    <xdr:cxnSp macro="">
      <xdr:nvCxnSpPr>
        <xdr:cNvPr id="173" name="直線コネクタ 172"/>
        <xdr:cNvCxnSpPr/>
      </xdr:nvCxnSpPr>
      <xdr:spPr>
        <a:xfrm>
          <a:off x="4546600" y="12137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757</xdr:rowOff>
    </xdr:from>
    <xdr:to>
      <xdr:col>24</xdr:col>
      <xdr:colOff>63500</xdr:colOff>
      <xdr:row>76</xdr:row>
      <xdr:rowOff>77612</xdr:rowOff>
    </xdr:to>
    <xdr:cxnSp macro="">
      <xdr:nvCxnSpPr>
        <xdr:cNvPr id="174" name="直線コネクタ 173"/>
        <xdr:cNvCxnSpPr/>
      </xdr:nvCxnSpPr>
      <xdr:spPr>
        <a:xfrm>
          <a:off x="3797300" y="13030957"/>
          <a:ext cx="838200" cy="7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28922</xdr:rowOff>
    </xdr:from>
    <xdr:ext cx="469744" cy="259045"/>
    <xdr:sp macro="" textlink="">
      <xdr:nvSpPr>
        <xdr:cNvPr id="175" name="維持補修費平均値テキスト"/>
        <xdr:cNvSpPr txBox="1"/>
      </xdr:nvSpPr>
      <xdr:spPr>
        <a:xfrm>
          <a:off x="4686300" y="13059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50495</xdr:rowOff>
    </xdr:from>
    <xdr:to>
      <xdr:col>24</xdr:col>
      <xdr:colOff>114300</xdr:colOff>
      <xdr:row>76</xdr:row>
      <xdr:rowOff>152095</xdr:rowOff>
    </xdr:to>
    <xdr:sp macro="" textlink="">
      <xdr:nvSpPr>
        <xdr:cNvPr id="176" name="フローチャート: 判断 175"/>
        <xdr:cNvSpPr/>
      </xdr:nvSpPr>
      <xdr:spPr>
        <a:xfrm>
          <a:off x="4584700" y="130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82459</xdr:rowOff>
    </xdr:from>
    <xdr:to>
      <xdr:col>19</xdr:col>
      <xdr:colOff>177800</xdr:colOff>
      <xdr:row>76</xdr:row>
      <xdr:rowOff>757</xdr:rowOff>
    </xdr:to>
    <xdr:cxnSp macro="">
      <xdr:nvCxnSpPr>
        <xdr:cNvPr id="177" name="直線コネクタ 176"/>
        <xdr:cNvCxnSpPr/>
      </xdr:nvCxnSpPr>
      <xdr:spPr>
        <a:xfrm>
          <a:off x="2908300" y="12769759"/>
          <a:ext cx="889000" cy="26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57034</xdr:rowOff>
    </xdr:from>
    <xdr:to>
      <xdr:col>20</xdr:col>
      <xdr:colOff>38100</xdr:colOff>
      <xdr:row>76</xdr:row>
      <xdr:rowOff>158634</xdr:rowOff>
    </xdr:to>
    <xdr:sp macro="" textlink="">
      <xdr:nvSpPr>
        <xdr:cNvPr id="178" name="フローチャート: 判断 177"/>
        <xdr:cNvSpPr/>
      </xdr:nvSpPr>
      <xdr:spPr>
        <a:xfrm>
          <a:off x="3746500" y="1308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149761</xdr:rowOff>
    </xdr:from>
    <xdr:ext cx="469744" cy="259045"/>
    <xdr:sp macro="" textlink="">
      <xdr:nvSpPr>
        <xdr:cNvPr id="179" name="テキスト ボックス 178"/>
        <xdr:cNvSpPr txBox="1"/>
      </xdr:nvSpPr>
      <xdr:spPr>
        <a:xfrm>
          <a:off x="3562428" y="1317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36922</xdr:rowOff>
    </xdr:from>
    <xdr:to>
      <xdr:col>15</xdr:col>
      <xdr:colOff>50800</xdr:colOff>
      <xdr:row>74</xdr:row>
      <xdr:rowOff>82459</xdr:rowOff>
    </xdr:to>
    <xdr:cxnSp macro="">
      <xdr:nvCxnSpPr>
        <xdr:cNvPr id="180" name="直線コネクタ 179"/>
        <xdr:cNvCxnSpPr/>
      </xdr:nvCxnSpPr>
      <xdr:spPr>
        <a:xfrm>
          <a:off x="2019300" y="12724222"/>
          <a:ext cx="889000" cy="4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17211</xdr:rowOff>
    </xdr:from>
    <xdr:to>
      <xdr:col>15</xdr:col>
      <xdr:colOff>101600</xdr:colOff>
      <xdr:row>76</xdr:row>
      <xdr:rowOff>118811</xdr:rowOff>
    </xdr:to>
    <xdr:sp macro="" textlink="">
      <xdr:nvSpPr>
        <xdr:cNvPr id="181" name="フローチャート: 判断 180"/>
        <xdr:cNvSpPr/>
      </xdr:nvSpPr>
      <xdr:spPr>
        <a:xfrm>
          <a:off x="2857500" y="13047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109938</xdr:rowOff>
    </xdr:from>
    <xdr:ext cx="469744" cy="259045"/>
    <xdr:sp macro="" textlink="">
      <xdr:nvSpPr>
        <xdr:cNvPr id="182" name="テキスト ボックス 181"/>
        <xdr:cNvSpPr txBox="1"/>
      </xdr:nvSpPr>
      <xdr:spPr>
        <a:xfrm>
          <a:off x="2673428" y="13140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36922</xdr:rowOff>
    </xdr:from>
    <xdr:to>
      <xdr:col>10</xdr:col>
      <xdr:colOff>114300</xdr:colOff>
      <xdr:row>77</xdr:row>
      <xdr:rowOff>62021</xdr:rowOff>
    </xdr:to>
    <xdr:cxnSp macro="">
      <xdr:nvCxnSpPr>
        <xdr:cNvPr id="183" name="直線コネクタ 182"/>
        <xdr:cNvCxnSpPr/>
      </xdr:nvCxnSpPr>
      <xdr:spPr>
        <a:xfrm flipV="1">
          <a:off x="1130300" y="12724222"/>
          <a:ext cx="889000" cy="53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128219</xdr:rowOff>
    </xdr:from>
    <xdr:to>
      <xdr:col>10</xdr:col>
      <xdr:colOff>165100</xdr:colOff>
      <xdr:row>77</xdr:row>
      <xdr:rowOff>58369</xdr:rowOff>
    </xdr:to>
    <xdr:sp macro="" textlink="">
      <xdr:nvSpPr>
        <xdr:cNvPr id="184" name="フローチャート: 判断 183"/>
        <xdr:cNvSpPr/>
      </xdr:nvSpPr>
      <xdr:spPr>
        <a:xfrm>
          <a:off x="1968500" y="1315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49496</xdr:rowOff>
    </xdr:from>
    <xdr:ext cx="469744" cy="259045"/>
    <xdr:sp macro="" textlink="">
      <xdr:nvSpPr>
        <xdr:cNvPr id="185" name="テキスト ボックス 184"/>
        <xdr:cNvSpPr txBox="1"/>
      </xdr:nvSpPr>
      <xdr:spPr>
        <a:xfrm>
          <a:off x="1784428" y="13251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29144</xdr:rowOff>
    </xdr:from>
    <xdr:to>
      <xdr:col>6</xdr:col>
      <xdr:colOff>38100</xdr:colOff>
      <xdr:row>77</xdr:row>
      <xdr:rowOff>130744</xdr:rowOff>
    </xdr:to>
    <xdr:sp macro="" textlink="">
      <xdr:nvSpPr>
        <xdr:cNvPr id="186" name="フローチャート: 判断 185"/>
        <xdr:cNvSpPr/>
      </xdr:nvSpPr>
      <xdr:spPr>
        <a:xfrm>
          <a:off x="1079500" y="1323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121871</xdr:rowOff>
    </xdr:from>
    <xdr:ext cx="469744" cy="259045"/>
    <xdr:sp macro="" textlink="">
      <xdr:nvSpPr>
        <xdr:cNvPr id="187" name="テキスト ボックス 186"/>
        <xdr:cNvSpPr txBox="1"/>
      </xdr:nvSpPr>
      <xdr:spPr>
        <a:xfrm>
          <a:off x="895428" y="13323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26812</xdr:rowOff>
    </xdr:from>
    <xdr:to>
      <xdr:col>24</xdr:col>
      <xdr:colOff>114300</xdr:colOff>
      <xdr:row>76</xdr:row>
      <xdr:rowOff>128412</xdr:rowOff>
    </xdr:to>
    <xdr:sp macro="" textlink="">
      <xdr:nvSpPr>
        <xdr:cNvPr id="193" name="楕円 192"/>
        <xdr:cNvSpPr/>
      </xdr:nvSpPr>
      <xdr:spPr>
        <a:xfrm>
          <a:off x="4584700" y="1305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49689</xdr:rowOff>
    </xdr:from>
    <xdr:ext cx="469744" cy="259045"/>
    <xdr:sp macro="" textlink="">
      <xdr:nvSpPr>
        <xdr:cNvPr id="194" name="維持補修費該当値テキスト"/>
        <xdr:cNvSpPr txBox="1"/>
      </xdr:nvSpPr>
      <xdr:spPr>
        <a:xfrm>
          <a:off x="4686300" y="1290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121407</xdr:rowOff>
    </xdr:from>
    <xdr:to>
      <xdr:col>20</xdr:col>
      <xdr:colOff>38100</xdr:colOff>
      <xdr:row>76</xdr:row>
      <xdr:rowOff>51557</xdr:rowOff>
    </xdr:to>
    <xdr:sp macro="" textlink="">
      <xdr:nvSpPr>
        <xdr:cNvPr id="195" name="楕円 194"/>
        <xdr:cNvSpPr/>
      </xdr:nvSpPr>
      <xdr:spPr>
        <a:xfrm>
          <a:off x="3746500" y="1298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68084</xdr:rowOff>
    </xdr:from>
    <xdr:ext cx="534377" cy="259045"/>
    <xdr:sp macro="" textlink="">
      <xdr:nvSpPr>
        <xdr:cNvPr id="196" name="テキスト ボックス 195"/>
        <xdr:cNvSpPr txBox="1"/>
      </xdr:nvSpPr>
      <xdr:spPr>
        <a:xfrm>
          <a:off x="3530111" y="1275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31659</xdr:rowOff>
    </xdr:from>
    <xdr:to>
      <xdr:col>15</xdr:col>
      <xdr:colOff>101600</xdr:colOff>
      <xdr:row>74</xdr:row>
      <xdr:rowOff>133259</xdr:rowOff>
    </xdr:to>
    <xdr:sp macro="" textlink="">
      <xdr:nvSpPr>
        <xdr:cNvPr id="197" name="楕円 196"/>
        <xdr:cNvSpPr/>
      </xdr:nvSpPr>
      <xdr:spPr>
        <a:xfrm>
          <a:off x="2857500" y="1271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149786</xdr:rowOff>
    </xdr:from>
    <xdr:ext cx="534377" cy="259045"/>
    <xdr:sp macro="" textlink="">
      <xdr:nvSpPr>
        <xdr:cNvPr id="198" name="テキスト ボックス 197"/>
        <xdr:cNvSpPr txBox="1"/>
      </xdr:nvSpPr>
      <xdr:spPr>
        <a:xfrm>
          <a:off x="2641111" y="1249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157572</xdr:rowOff>
    </xdr:from>
    <xdr:to>
      <xdr:col>10</xdr:col>
      <xdr:colOff>165100</xdr:colOff>
      <xdr:row>74</xdr:row>
      <xdr:rowOff>87722</xdr:rowOff>
    </xdr:to>
    <xdr:sp macro="" textlink="">
      <xdr:nvSpPr>
        <xdr:cNvPr id="199" name="楕円 198"/>
        <xdr:cNvSpPr/>
      </xdr:nvSpPr>
      <xdr:spPr>
        <a:xfrm>
          <a:off x="1968500" y="1267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104249</xdr:rowOff>
    </xdr:from>
    <xdr:ext cx="534377" cy="259045"/>
    <xdr:sp macro="" textlink="">
      <xdr:nvSpPr>
        <xdr:cNvPr id="200" name="テキスト ボックス 199"/>
        <xdr:cNvSpPr txBox="1"/>
      </xdr:nvSpPr>
      <xdr:spPr>
        <a:xfrm>
          <a:off x="1752111" y="1244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11221</xdr:rowOff>
    </xdr:from>
    <xdr:to>
      <xdr:col>6</xdr:col>
      <xdr:colOff>38100</xdr:colOff>
      <xdr:row>77</xdr:row>
      <xdr:rowOff>112821</xdr:rowOff>
    </xdr:to>
    <xdr:sp macro="" textlink="">
      <xdr:nvSpPr>
        <xdr:cNvPr id="201" name="楕円 200"/>
        <xdr:cNvSpPr/>
      </xdr:nvSpPr>
      <xdr:spPr>
        <a:xfrm>
          <a:off x="1079500" y="1321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129348</xdr:rowOff>
    </xdr:from>
    <xdr:ext cx="469744" cy="259045"/>
    <xdr:sp macro="" textlink="">
      <xdr:nvSpPr>
        <xdr:cNvPr id="202" name="テキスト ボックス 201"/>
        <xdr:cNvSpPr txBox="1"/>
      </xdr:nvSpPr>
      <xdr:spPr>
        <a:xfrm>
          <a:off x="895428" y="12988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4" name="直線コネクタ 213"/>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5" name="テキスト ボックス 214"/>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6" name="直線コネクタ 215"/>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54627</xdr:rowOff>
    </xdr:from>
    <xdr:ext cx="595419" cy="259045"/>
    <xdr:sp macro="" textlink="">
      <xdr:nvSpPr>
        <xdr:cNvPr id="217" name="テキスト ボックス 216"/>
        <xdr:cNvSpPr txBox="1"/>
      </xdr:nvSpPr>
      <xdr:spPr>
        <a:xfrm>
          <a:off x="166581" y="1668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8" name="直線コネクタ 217"/>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19" name="テキスト ボックス 218"/>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2" name="直線コネクタ 221"/>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3" name="テキスト ボックス 222"/>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4" name="直線コネクタ 223"/>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5" name="テキスト ボックス 224"/>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6" name="直線コネクタ 225"/>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7" name="テキスト ボックス 226"/>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159917</xdr:rowOff>
    </xdr:from>
    <xdr:to>
      <xdr:col>24</xdr:col>
      <xdr:colOff>62865</xdr:colOff>
      <xdr:row>97</xdr:row>
      <xdr:rowOff>59648</xdr:rowOff>
    </xdr:to>
    <xdr:cxnSp macro="">
      <xdr:nvCxnSpPr>
        <xdr:cNvPr id="231" name="直線コネクタ 230"/>
        <xdr:cNvCxnSpPr/>
      </xdr:nvCxnSpPr>
      <xdr:spPr>
        <a:xfrm flipV="1">
          <a:off x="4633595" y="15590417"/>
          <a:ext cx="1270" cy="109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63475</xdr:rowOff>
    </xdr:from>
    <xdr:ext cx="599010" cy="259045"/>
    <xdr:sp macro="" textlink="">
      <xdr:nvSpPr>
        <xdr:cNvPr id="232" name="扶助費最小値テキスト"/>
        <xdr:cNvSpPr txBox="1"/>
      </xdr:nvSpPr>
      <xdr:spPr>
        <a:xfrm>
          <a:off x="4686300" y="1669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59648</xdr:rowOff>
    </xdr:from>
    <xdr:to>
      <xdr:col>24</xdr:col>
      <xdr:colOff>152400</xdr:colOff>
      <xdr:row>97</xdr:row>
      <xdr:rowOff>59648</xdr:rowOff>
    </xdr:to>
    <xdr:cxnSp macro="">
      <xdr:nvCxnSpPr>
        <xdr:cNvPr id="233" name="直線コネクタ 232"/>
        <xdr:cNvCxnSpPr/>
      </xdr:nvCxnSpPr>
      <xdr:spPr>
        <a:xfrm>
          <a:off x="4546600" y="16690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106594</xdr:rowOff>
    </xdr:from>
    <xdr:ext cx="599010" cy="259045"/>
    <xdr:sp macro="" textlink="">
      <xdr:nvSpPr>
        <xdr:cNvPr id="234" name="扶助費最大値テキスト"/>
        <xdr:cNvSpPr txBox="1"/>
      </xdr:nvSpPr>
      <xdr:spPr>
        <a:xfrm>
          <a:off x="4686300" y="15365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159917</xdr:rowOff>
    </xdr:from>
    <xdr:to>
      <xdr:col>24</xdr:col>
      <xdr:colOff>152400</xdr:colOff>
      <xdr:row>90</xdr:row>
      <xdr:rowOff>159917</xdr:rowOff>
    </xdr:to>
    <xdr:cxnSp macro="">
      <xdr:nvCxnSpPr>
        <xdr:cNvPr id="235" name="直線コネクタ 234"/>
        <xdr:cNvCxnSpPr/>
      </xdr:nvCxnSpPr>
      <xdr:spPr>
        <a:xfrm>
          <a:off x="4546600" y="15590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152629</xdr:rowOff>
    </xdr:from>
    <xdr:to>
      <xdr:col>24</xdr:col>
      <xdr:colOff>63500</xdr:colOff>
      <xdr:row>97</xdr:row>
      <xdr:rowOff>29229</xdr:rowOff>
    </xdr:to>
    <xdr:cxnSp macro="">
      <xdr:nvCxnSpPr>
        <xdr:cNvPr id="236" name="直線コネクタ 235"/>
        <xdr:cNvCxnSpPr/>
      </xdr:nvCxnSpPr>
      <xdr:spPr>
        <a:xfrm flipV="1">
          <a:off x="3797300" y="16611829"/>
          <a:ext cx="838200" cy="48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77230</xdr:rowOff>
    </xdr:from>
    <xdr:ext cx="599010" cy="259045"/>
    <xdr:sp macro="" textlink="">
      <xdr:nvSpPr>
        <xdr:cNvPr id="237" name="扶助費平均値テキスト"/>
        <xdr:cNvSpPr txBox="1"/>
      </xdr:nvSpPr>
      <xdr:spPr>
        <a:xfrm>
          <a:off x="4686300" y="16193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54353</xdr:rowOff>
    </xdr:from>
    <xdr:to>
      <xdr:col>24</xdr:col>
      <xdr:colOff>114300</xdr:colOff>
      <xdr:row>95</xdr:row>
      <xdr:rowOff>155953</xdr:rowOff>
    </xdr:to>
    <xdr:sp macro="" textlink="">
      <xdr:nvSpPr>
        <xdr:cNvPr id="238" name="フローチャート: 判断 237"/>
        <xdr:cNvSpPr/>
      </xdr:nvSpPr>
      <xdr:spPr>
        <a:xfrm>
          <a:off x="4584700" y="1634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104153</xdr:rowOff>
    </xdr:from>
    <xdr:to>
      <xdr:col>19</xdr:col>
      <xdr:colOff>177800</xdr:colOff>
      <xdr:row>97</xdr:row>
      <xdr:rowOff>29229</xdr:rowOff>
    </xdr:to>
    <xdr:cxnSp macro="">
      <xdr:nvCxnSpPr>
        <xdr:cNvPr id="239" name="直線コネクタ 238"/>
        <xdr:cNvCxnSpPr/>
      </xdr:nvCxnSpPr>
      <xdr:spPr>
        <a:xfrm>
          <a:off x="2908300" y="16563353"/>
          <a:ext cx="889000" cy="96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20634</xdr:rowOff>
    </xdr:from>
    <xdr:to>
      <xdr:col>20</xdr:col>
      <xdr:colOff>38100</xdr:colOff>
      <xdr:row>96</xdr:row>
      <xdr:rowOff>122234</xdr:rowOff>
    </xdr:to>
    <xdr:sp macro="" textlink="">
      <xdr:nvSpPr>
        <xdr:cNvPr id="240" name="フローチャート: 判断 239"/>
        <xdr:cNvSpPr/>
      </xdr:nvSpPr>
      <xdr:spPr>
        <a:xfrm>
          <a:off x="3746500" y="1647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138761</xdr:rowOff>
    </xdr:from>
    <xdr:ext cx="599010" cy="259045"/>
    <xdr:sp macro="" textlink="">
      <xdr:nvSpPr>
        <xdr:cNvPr id="241" name="テキスト ボックス 240"/>
        <xdr:cNvSpPr txBox="1"/>
      </xdr:nvSpPr>
      <xdr:spPr>
        <a:xfrm>
          <a:off x="3497795" y="16255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104153</xdr:rowOff>
    </xdr:from>
    <xdr:to>
      <xdr:col>15</xdr:col>
      <xdr:colOff>50800</xdr:colOff>
      <xdr:row>98</xdr:row>
      <xdr:rowOff>60034</xdr:rowOff>
    </xdr:to>
    <xdr:cxnSp macro="">
      <xdr:nvCxnSpPr>
        <xdr:cNvPr id="242" name="直線コネクタ 241"/>
        <xdr:cNvCxnSpPr/>
      </xdr:nvCxnSpPr>
      <xdr:spPr>
        <a:xfrm flipV="1">
          <a:off x="2019300" y="16563353"/>
          <a:ext cx="889000" cy="29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169839</xdr:rowOff>
    </xdr:from>
    <xdr:to>
      <xdr:col>15</xdr:col>
      <xdr:colOff>101600</xdr:colOff>
      <xdr:row>95</xdr:row>
      <xdr:rowOff>99989</xdr:rowOff>
    </xdr:to>
    <xdr:sp macro="" textlink="">
      <xdr:nvSpPr>
        <xdr:cNvPr id="243" name="フローチャート: 判断 242"/>
        <xdr:cNvSpPr/>
      </xdr:nvSpPr>
      <xdr:spPr>
        <a:xfrm>
          <a:off x="2857500" y="1628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116516</xdr:rowOff>
    </xdr:from>
    <xdr:ext cx="599010" cy="259045"/>
    <xdr:sp macro="" textlink="">
      <xdr:nvSpPr>
        <xdr:cNvPr id="244" name="テキスト ボックス 243"/>
        <xdr:cNvSpPr txBox="1"/>
      </xdr:nvSpPr>
      <xdr:spPr>
        <a:xfrm>
          <a:off x="2608795" y="16061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60034</xdr:rowOff>
    </xdr:from>
    <xdr:to>
      <xdr:col>10</xdr:col>
      <xdr:colOff>114300</xdr:colOff>
      <xdr:row>98</xdr:row>
      <xdr:rowOff>135742</xdr:rowOff>
    </xdr:to>
    <xdr:cxnSp macro="">
      <xdr:nvCxnSpPr>
        <xdr:cNvPr id="245" name="直線コネクタ 244"/>
        <xdr:cNvCxnSpPr/>
      </xdr:nvCxnSpPr>
      <xdr:spPr>
        <a:xfrm flipV="1">
          <a:off x="1130300" y="16862134"/>
          <a:ext cx="889000" cy="7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141421</xdr:rowOff>
    </xdr:from>
    <xdr:to>
      <xdr:col>10</xdr:col>
      <xdr:colOff>165100</xdr:colOff>
      <xdr:row>96</xdr:row>
      <xdr:rowOff>71571</xdr:rowOff>
    </xdr:to>
    <xdr:sp macro="" textlink="">
      <xdr:nvSpPr>
        <xdr:cNvPr id="246" name="フローチャート: 判断 245"/>
        <xdr:cNvSpPr/>
      </xdr:nvSpPr>
      <xdr:spPr>
        <a:xfrm>
          <a:off x="1968500" y="1642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88098</xdr:rowOff>
    </xdr:from>
    <xdr:ext cx="599010" cy="259045"/>
    <xdr:sp macro="" textlink="">
      <xdr:nvSpPr>
        <xdr:cNvPr id="247" name="テキスト ボックス 246"/>
        <xdr:cNvSpPr txBox="1"/>
      </xdr:nvSpPr>
      <xdr:spPr>
        <a:xfrm>
          <a:off x="1719795" y="16204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72955</xdr:rowOff>
    </xdr:from>
    <xdr:to>
      <xdr:col>6</xdr:col>
      <xdr:colOff>38100</xdr:colOff>
      <xdr:row>97</xdr:row>
      <xdr:rowOff>3105</xdr:rowOff>
    </xdr:to>
    <xdr:sp macro="" textlink="">
      <xdr:nvSpPr>
        <xdr:cNvPr id="248" name="フローチャート: 判断 247"/>
        <xdr:cNvSpPr/>
      </xdr:nvSpPr>
      <xdr:spPr>
        <a:xfrm>
          <a:off x="1079500" y="165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19632</xdr:rowOff>
    </xdr:from>
    <xdr:ext cx="599010" cy="259045"/>
    <xdr:sp macro="" textlink="">
      <xdr:nvSpPr>
        <xdr:cNvPr id="249" name="テキスト ボックス 248"/>
        <xdr:cNvSpPr txBox="1"/>
      </xdr:nvSpPr>
      <xdr:spPr>
        <a:xfrm>
          <a:off x="830795" y="16307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101829</xdr:rowOff>
    </xdr:from>
    <xdr:to>
      <xdr:col>24</xdr:col>
      <xdr:colOff>114300</xdr:colOff>
      <xdr:row>97</xdr:row>
      <xdr:rowOff>31979</xdr:rowOff>
    </xdr:to>
    <xdr:sp macro="" textlink="">
      <xdr:nvSpPr>
        <xdr:cNvPr id="255" name="楕円 254"/>
        <xdr:cNvSpPr/>
      </xdr:nvSpPr>
      <xdr:spPr>
        <a:xfrm>
          <a:off x="4584700" y="165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16756</xdr:rowOff>
    </xdr:from>
    <xdr:ext cx="599010" cy="259045"/>
    <xdr:sp macro="" textlink="">
      <xdr:nvSpPr>
        <xdr:cNvPr id="256" name="扶助費該当値テキスト"/>
        <xdr:cNvSpPr txBox="1"/>
      </xdr:nvSpPr>
      <xdr:spPr>
        <a:xfrm>
          <a:off x="4686300" y="16475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149879</xdr:rowOff>
    </xdr:from>
    <xdr:to>
      <xdr:col>20</xdr:col>
      <xdr:colOff>38100</xdr:colOff>
      <xdr:row>97</xdr:row>
      <xdr:rowOff>80029</xdr:rowOff>
    </xdr:to>
    <xdr:sp macro="" textlink="">
      <xdr:nvSpPr>
        <xdr:cNvPr id="257" name="楕円 256"/>
        <xdr:cNvSpPr/>
      </xdr:nvSpPr>
      <xdr:spPr>
        <a:xfrm>
          <a:off x="3746500" y="1660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71156</xdr:rowOff>
    </xdr:from>
    <xdr:ext cx="599010" cy="259045"/>
    <xdr:sp macro="" textlink="">
      <xdr:nvSpPr>
        <xdr:cNvPr id="258" name="テキスト ボックス 257"/>
        <xdr:cNvSpPr txBox="1"/>
      </xdr:nvSpPr>
      <xdr:spPr>
        <a:xfrm>
          <a:off x="3497795" y="16701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53353</xdr:rowOff>
    </xdr:from>
    <xdr:to>
      <xdr:col>15</xdr:col>
      <xdr:colOff>101600</xdr:colOff>
      <xdr:row>96</xdr:row>
      <xdr:rowOff>154953</xdr:rowOff>
    </xdr:to>
    <xdr:sp macro="" textlink="">
      <xdr:nvSpPr>
        <xdr:cNvPr id="259" name="楕円 258"/>
        <xdr:cNvSpPr/>
      </xdr:nvSpPr>
      <xdr:spPr>
        <a:xfrm>
          <a:off x="2857500" y="1651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146080</xdr:rowOff>
    </xdr:from>
    <xdr:ext cx="599010" cy="259045"/>
    <xdr:sp macro="" textlink="">
      <xdr:nvSpPr>
        <xdr:cNvPr id="260" name="テキスト ボックス 259"/>
        <xdr:cNvSpPr txBox="1"/>
      </xdr:nvSpPr>
      <xdr:spPr>
        <a:xfrm>
          <a:off x="2608795" y="1660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9234</xdr:rowOff>
    </xdr:from>
    <xdr:to>
      <xdr:col>10</xdr:col>
      <xdr:colOff>165100</xdr:colOff>
      <xdr:row>98</xdr:row>
      <xdr:rowOff>110834</xdr:rowOff>
    </xdr:to>
    <xdr:sp macro="" textlink="">
      <xdr:nvSpPr>
        <xdr:cNvPr id="261" name="楕円 260"/>
        <xdr:cNvSpPr/>
      </xdr:nvSpPr>
      <xdr:spPr>
        <a:xfrm>
          <a:off x="1968500" y="1681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101961</xdr:rowOff>
    </xdr:from>
    <xdr:ext cx="534377" cy="259045"/>
    <xdr:sp macro="" textlink="">
      <xdr:nvSpPr>
        <xdr:cNvPr id="262" name="テキスト ボックス 261"/>
        <xdr:cNvSpPr txBox="1"/>
      </xdr:nvSpPr>
      <xdr:spPr>
        <a:xfrm>
          <a:off x="1752111" y="1690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84942</xdr:rowOff>
    </xdr:from>
    <xdr:to>
      <xdr:col>6</xdr:col>
      <xdr:colOff>38100</xdr:colOff>
      <xdr:row>99</xdr:row>
      <xdr:rowOff>15092</xdr:rowOff>
    </xdr:to>
    <xdr:sp macro="" textlink="">
      <xdr:nvSpPr>
        <xdr:cNvPr id="263" name="楕円 262"/>
        <xdr:cNvSpPr/>
      </xdr:nvSpPr>
      <xdr:spPr>
        <a:xfrm>
          <a:off x="1079500" y="1688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6219</xdr:rowOff>
    </xdr:from>
    <xdr:ext cx="534377" cy="259045"/>
    <xdr:sp macro="" textlink="">
      <xdr:nvSpPr>
        <xdr:cNvPr id="264" name="テキスト ボックス 263"/>
        <xdr:cNvSpPr txBox="1"/>
      </xdr:nvSpPr>
      <xdr:spPr>
        <a:xfrm>
          <a:off x="863111" y="1697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141933</xdr:rowOff>
    </xdr:from>
    <xdr:to>
      <xdr:col>54</xdr:col>
      <xdr:colOff>189865</xdr:colOff>
      <xdr:row>37</xdr:row>
      <xdr:rowOff>164557</xdr:rowOff>
    </xdr:to>
    <xdr:cxnSp macro="">
      <xdr:nvCxnSpPr>
        <xdr:cNvPr id="288" name="直線コネクタ 287"/>
        <xdr:cNvCxnSpPr/>
      </xdr:nvCxnSpPr>
      <xdr:spPr>
        <a:xfrm flipV="1">
          <a:off x="10475595" y="5799783"/>
          <a:ext cx="1270" cy="708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168384</xdr:rowOff>
    </xdr:from>
    <xdr:ext cx="534377" cy="259045"/>
    <xdr:sp macro="" textlink="">
      <xdr:nvSpPr>
        <xdr:cNvPr id="289" name="補助費等最小値テキスト"/>
        <xdr:cNvSpPr txBox="1"/>
      </xdr:nvSpPr>
      <xdr:spPr>
        <a:xfrm>
          <a:off x="10528300" y="651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164557</xdr:rowOff>
    </xdr:from>
    <xdr:to>
      <xdr:col>55</xdr:col>
      <xdr:colOff>88900</xdr:colOff>
      <xdr:row>37</xdr:row>
      <xdr:rowOff>164557</xdr:rowOff>
    </xdr:to>
    <xdr:cxnSp macro="">
      <xdr:nvCxnSpPr>
        <xdr:cNvPr id="290" name="直線コネクタ 289"/>
        <xdr:cNvCxnSpPr/>
      </xdr:nvCxnSpPr>
      <xdr:spPr>
        <a:xfrm>
          <a:off x="10388600" y="6508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88610</xdr:rowOff>
    </xdr:from>
    <xdr:ext cx="599010" cy="259045"/>
    <xdr:sp macro="" textlink="">
      <xdr:nvSpPr>
        <xdr:cNvPr id="291" name="補助費等最大値テキスト"/>
        <xdr:cNvSpPr txBox="1"/>
      </xdr:nvSpPr>
      <xdr:spPr>
        <a:xfrm>
          <a:off x="10528300" y="557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141933</xdr:rowOff>
    </xdr:from>
    <xdr:to>
      <xdr:col>55</xdr:col>
      <xdr:colOff>88900</xdr:colOff>
      <xdr:row>33</xdr:row>
      <xdr:rowOff>141933</xdr:rowOff>
    </xdr:to>
    <xdr:cxnSp macro="">
      <xdr:nvCxnSpPr>
        <xdr:cNvPr id="292" name="直線コネクタ 291"/>
        <xdr:cNvCxnSpPr/>
      </xdr:nvCxnSpPr>
      <xdr:spPr>
        <a:xfrm>
          <a:off x="10388600" y="579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76805</xdr:rowOff>
    </xdr:from>
    <xdr:to>
      <xdr:col>55</xdr:col>
      <xdr:colOff>0</xdr:colOff>
      <xdr:row>34</xdr:row>
      <xdr:rowOff>90726</xdr:rowOff>
    </xdr:to>
    <xdr:cxnSp macro="">
      <xdr:nvCxnSpPr>
        <xdr:cNvPr id="293" name="直線コネクタ 292"/>
        <xdr:cNvCxnSpPr/>
      </xdr:nvCxnSpPr>
      <xdr:spPr>
        <a:xfrm>
          <a:off x="9639300" y="5906105"/>
          <a:ext cx="838200" cy="1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49809</xdr:rowOff>
    </xdr:from>
    <xdr:ext cx="534377" cy="259045"/>
    <xdr:sp macro="" textlink="">
      <xdr:nvSpPr>
        <xdr:cNvPr id="294" name="補助費等平均値テキスト"/>
        <xdr:cNvSpPr txBox="1"/>
      </xdr:nvSpPr>
      <xdr:spPr>
        <a:xfrm>
          <a:off x="10528300" y="6050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71382</xdr:rowOff>
    </xdr:from>
    <xdr:to>
      <xdr:col>55</xdr:col>
      <xdr:colOff>50800</xdr:colOff>
      <xdr:row>36</xdr:row>
      <xdr:rowOff>1532</xdr:rowOff>
    </xdr:to>
    <xdr:sp macro="" textlink="">
      <xdr:nvSpPr>
        <xdr:cNvPr id="295" name="フローチャート: 判断 294"/>
        <xdr:cNvSpPr/>
      </xdr:nvSpPr>
      <xdr:spPr>
        <a:xfrm>
          <a:off x="10426700" y="60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76805</xdr:rowOff>
    </xdr:from>
    <xdr:to>
      <xdr:col>50</xdr:col>
      <xdr:colOff>114300</xdr:colOff>
      <xdr:row>34</xdr:row>
      <xdr:rowOff>160922</xdr:rowOff>
    </xdr:to>
    <xdr:cxnSp macro="">
      <xdr:nvCxnSpPr>
        <xdr:cNvPr id="296" name="直線コネクタ 295"/>
        <xdr:cNvCxnSpPr/>
      </xdr:nvCxnSpPr>
      <xdr:spPr>
        <a:xfrm flipV="1">
          <a:off x="8750300" y="5906105"/>
          <a:ext cx="889000" cy="8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59815</xdr:rowOff>
    </xdr:from>
    <xdr:to>
      <xdr:col>50</xdr:col>
      <xdr:colOff>165100</xdr:colOff>
      <xdr:row>35</xdr:row>
      <xdr:rowOff>161415</xdr:rowOff>
    </xdr:to>
    <xdr:sp macro="" textlink="">
      <xdr:nvSpPr>
        <xdr:cNvPr id="297" name="フローチャート: 判断 296"/>
        <xdr:cNvSpPr/>
      </xdr:nvSpPr>
      <xdr:spPr>
        <a:xfrm>
          <a:off x="9588500" y="606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152542</xdr:rowOff>
    </xdr:from>
    <xdr:ext cx="534377" cy="259045"/>
    <xdr:sp macro="" textlink="">
      <xdr:nvSpPr>
        <xdr:cNvPr id="298" name="テキスト ボックス 297"/>
        <xdr:cNvSpPr txBox="1"/>
      </xdr:nvSpPr>
      <xdr:spPr>
        <a:xfrm>
          <a:off x="9372111" y="615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141567</xdr:rowOff>
    </xdr:from>
    <xdr:to>
      <xdr:col>45</xdr:col>
      <xdr:colOff>177800</xdr:colOff>
      <xdr:row>34</xdr:row>
      <xdr:rowOff>160922</xdr:rowOff>
    </xdr:to>
    <xdr:cxnSp macro="">
      <xdr:nvCxnSpPr>
        <xdr:cNvPr id="299" name="直線コネクタ 298"/>
        <xdr:cNvCxnSpPr/>
      </xdr:nvCxnSpPr>
      <xdr:spPr>
        <a:xfrm>
          <a:off x="7861300" y="5113617"/>
          <a:ext cx="889000" cy="876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126154</xdr:rowOff>
    </xdr:from>
    <xdr:to>
      <xdr:col>46</xdr:col>
      <xdr:colOff>38100</xdr:colOff>
      <xdr:row>36</xdr:row>
      <xdr:rowOff>56304</xdr:rowOff>
    </xdr:to>
    <xdr:sp macro="" textlink="">
      <xdr:nvSpPr>
        <xdr:cNvPr id="300" name="フローチャート: 判断 299"/>
        <xdr:cNvSpPr/>
      </xdr:nvSpPr>
      <xdr:spPr>
        <a:xfrm>
          <a:off x="8699500" y="61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47431</xdr:rowOff>
    </xdr:from>
    <xdr:ext cx="534377" cy="259045"/>
    <xdr:sp macro="" textlink="">
      <xdr:nvSpPr>
        <xdr:cNvPr id="301" name="テキスト ボックス 300"/>
        <xdr:cNvSpPr txBox="1"/>
      </xdr:nvSpPr>
      <xdr:spPr>
        <a:xfrm>
          <a:off x="8483111" y="621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141567</xdr:rowOff>
    </xdr:from>
    <xdr:to>
      <xdr:col>41</xdr:col>
      <xdr:colOff>50800</xdr:colOff>
      <xdr:row>34</xdr:row>
      <xdr:rowOff>154711</xdr:rowOff>
    </xdr:to>
    <xdr:cxnSp macro="">
      <xdr:nvCxnSpPr>
        <xdr:cNvPr id="302" name="直線コネクタ 301"/>
        <xdr:cNvCxnSpPr/>
      </xdr:nvCxnSpPr>
      <xdr:spPr>
        <a:xfrm flipV="1">
          <a:off x="6972300" y="5113617"/>
          <a:ext cx="889000" cy="87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119631</xdr:rowOff>
    </xdr:from>
    <xdr:to>
      <xdr:col>41</xdr:col>
      <xdr:colOff>101600</xdr:colOff>
      <xdr:row>32</xdr:row>
      <xdr:rowOff>49781</xdr:rowOff>
    </xdr:to>
    <xdr:sp macro="" textlink="">
      <xdr:nvSpPr>
        <xdr:cNvPr id="303" name="フローチャート: 判断 302"/>
        <xdr:cNvSpPr/>
      </xdr:nvSpPr>
      <xdr:spPr>
        <a:xfrm>
          <a:off x="7810500" y="543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40908</xdr:rowOff>
    </xdr:from>
    <xdr:ext cx="599010" cy="259045"/>
    <xdr:sp macro="" textlink="">
      <xdr:nvSpPr>
        <xdr:cNvPr id="304" name="テキスト ボックス 303"/>
        <xdr:cNvSpPr txBox="1"/>
      </xdr:nvSpPr>
      <xdr:spPr>
        <a:xfrm>
          <a:off x="7561795" y="552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115235</xdr:rowOff>
    </xdr:from>
    <xdr:to>
      <xdr:col>36</xdr:col>
      <xdr:colOff>165100</xdr:colOff>
      <xdr:row>37</xdr:row>
      <xdr:rowOff>45385</xdr:rowOff>
    </xdr:to>
    <xdr:sp macro="" textlink="">
      <xdr:nvSpPr>
        <xdr:cNvPr id="305" name="フローチャート: 判断 304"/>
        <xdr:cNvSpPr/>
      </xdr:nvSpPr>
      <xdr:spPr>
        <a:xfrm>
          <a:off x="6921500" y="628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36512</xdr:rowOff>
    </xdr:from>
    <xdr:ext cx="534377" cy="259045"/>
    <xdr:sp macro="" textlink="">
      <xdr:nvSpPr>
        <xdr:cNvPr id="306" name="テキスト ボックス 305"/>
        <xdr:cNvSpPr txBox="1"/>
      </xdr:nvSpPr>
      <xdr:spPr>
        <a:xfrm>
          <a:off x="6705111" y="638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39926</xdr:rowOff>
    </xdr:from>
    <xdr:to>
      <xdr:col>55</xdr:col>
      <xdr:colOff>50800</xdr:colOff>
      <xdr:row>34</xdr:row>
      <xdr:rowOff>141526</xdr:rowOff>
    </xdr:to>
    <xdr:sp macro="" textlink="">
      <xdr:nvSpPr>
        <xdr:cNvPr id="312" name="楕円 311"/>
        <xdr:cNvSpPr/>
      </xdr:nvSpPr>
      <xdr:spPr>
        <a:xfrm>
          <a:off x="10426700" y="586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126303</xdr:rowOff>
    </xdr:from>
    <xdr:ext cx="599010" cy="259045"/>
    <xdr:sp macro="" textlink="">
      <xdr:nvSpPr>
        <xdr:cNvPr id="313" name="補助費等該当値テキスト"/>
        <xdr:cNvSpPr txBox="1"/>
      </xdr:nvSpPr>
      <xdr:spPr>
        <a:xfrm>
          <a:off x="10528300" y="5784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26005</xdr:rowOff>
    </xdr:from>
    <xdr:to>
      <xdr:col>50</xdr:col>
      <xdr:colOff>165100</xdr:colOff>
      <xdr:row>34</xdr:row>
      <xdr:rowOff>127605</xdr:rowOff>
    </xdr:to>
    <xdr:sp macro="" textlink="">
      <xdr:nvSpPr>
        <xdr:cNvPr id="314" name="楕円 313"/>
        <xdr:cNvSpPr/>
      </xdr:nvSpPr>
      <xdr:spPr>
        <a:xfrm>
          <a:off x="9588500" y="585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144132</xdr:rowOff>
    </xdr:from>
    <xdr:ext cx="599010" cy="259045"/>
    <xdr:sp macro="" textlink="">
      <xdr:nvSpPr>
        <xdr:cNvPr id="315" name="テキスト ボックス 314"/>
        <xdr:cNvSpPr txBox="1"/>
      </xdr:nvSpPr>
      <xdr:spPr>
        <a:xfrm>
          <a:off x="9339795" y="5630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110122</xdr:rowOff>
    </xdr:from>
    <xdr:to>
      <xdr:col>46</xdr:col>
      <xdr:colOff>38100</xdr:colOff>
      <xdr:row>35</xdr:row>
      <xdr:rowOff>40272</xdr:rowOff>
    </xdr:to>
    <xdr:sp macro="" textlink="">
      <xdr:nvSpPr>
        <xdr:cNvPr id="316" name="楕円 315"/>
        <xdr:cNvSpPr/>
      </xdr:nvSpPr>
      <xdr:spPr>
        <a:xfrm>
          <a:off x="8699500" y="593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56799</xdr:rowOff>
    </xdr:from>
    <xdr:ext cx="534377" cy="259045"/>
    <xdr:sp macro="" textlink="">
      <xdr:nvSpPr>
        <xdr:cNvPr id="317" name="テキスト ボックス 316"/>
        <xdr:cNvSpPr txBox="1"/>
      </xdr:nvSpPr>
      <xdr:spPr>
        <a:xfrm>
          <a:off x="8483111" y="571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90767</xdr:rowOff>
    </xdr:from>
    <xdr:to>
      <xdr:col>41</xdr:col>
      <xdr:colOff>101600</xdr:colOff>
      <xdr:row>30</xdr:row>
      <xdr:rowOff>20917</xdr:rowOff>
    </xdr:to>
    <xdr:sp macro="" textlink="">
      <xdr:nvSpPr>
        <xdr:cNvPr id="318" name="楕円 317"/>
        <xdr:cNvSpPr/>
      </xdr:nvSpPr>
      <xdr:spPr>
        <a:xfrm>
          <a:off x="7810500" y="506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37444</xdr:rowOff>
    </xdr:from>
    <xdr:ext cx="599010" cy="259045"/>
    <xdr:sp macro="" textlink="">
      <xdr:nvSpPr>
        <xdr:cNvPr id="319" name="テキスト ボックス 318"/>
        <xdr:cNvSpPr txBox="1"/>
      </xdr:nvSpPr>
      <xdr:spPr>
        <a:xfrm>
          <a:off x="7561795" y="4838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103911</xdr:rowOff>
    </xdr:from>
    <xdr:to>
      <xdr:col>36</xdr:col>
      <xdr:colOff>165100</xdr:colOff>
      <xdr:row>35</xdr:row>
      <xdr:rowOff>34061</xdr:rowOff>
    </xdr:to>
    <xdr:sp macro="" textlink="">
      <xdr:nvSpPr>
        <xdr:cNvPr id="320" name="楕円 319"/>
        <xdr:cNvSpPr/>
      </xdr:nvSpPr>
      <xdr:spPr>
        <a:xfrm>
          <a:off x="6921500" y="593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50588</xdr:rowOff>
    </xdr:from>
    <xdr:ext cx="534377" cy="259045"/>
    <xdr:sp macro="" textlink="">
      <xdr:nvSpPr>
        <xdr:cNvPr id="321" name="テキスト ボックス 320"/>
        <xdr:cNvSpPr txBox="1"/>
      </xdr:nvSpPr>
      <xdr:spPr>
        <a:xfrm>
          <a:off x="6705111" y="570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146786</xdr:rowOff>
    </xdr:from>
    <xdr:to>
      <xdr:col>54</xdr:col>
      <xdr:colOff>189865</xdr:colOff>
      <xdr:row>57</xdr:row>
      <xdr:rowOff>54032</xdr:rowOff>
    </xdr:to>
    <xdr:cxnSp macro="">
      <xdr:nvCxnSpPr>
        <xdr:cNvPr id="346" name="直線コネクタ 345"/>
        <xdr:cNvCxnSpPr/>
      </xdr:nvCxnSpPr>
      <xdr:spPr>
        <a:xfrm flipV="1">
          <a:off x="10475595" y="8890736"/>
          <a:ext cx="1270" cy="935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57859</xdr:rowOff>
    </xdr:from>
    <xdr:ext cx="534377" cy="259045"/>
    <xdr:sp macro="" textlink="">
      <xdr:nvSpPr>
        <xdr:cNvPr id="347" name="普通建設事業費最小値テキスト"/>
        <xdr:cNvSpPr txBox="1"/>
      </xdr:nvSpPr>
      <xdr:spPr>
        <a:xfrm>
          <a:off x="10528300" y="983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54032</xdr:rowOff>
    </xdr:from>
    <xdr:to>
      <xdr:col>55</xdr:col>
      <xdr:colOff>88900</xdr:colOff>
      <xdr:row>57</xdr:row>
      <xdr:rowOff>54032</xdr:rowOff>
    </xdr:to>
    <xdr:cxnSp macro="">
      <xdr:nvCxnSpPr>
        <xdr:cNvPr id="348" name="直線コネクタ 347"/>
        <xdr:cNvCxnSpPr/>
      </xdr:nvCxnSpPr>
      <xdr:spPr>
        <a:xfrm>
          <a:off x="10388600" y="9826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93463</xdr:rowOff>
    </xdr:from>
    <xdr:ext cx="534377" cy="259045"/>
    <xdr:sp macro="" textlink="">
      <xdr:nvSpPr>
        <xdr:cNvPr id="349" name="普通建設事業費最大値テキスト"/>
        <xdr:cNvSpPr txBox="1"/>
      </xdr:nvSpPr>
      <xdr:spPr>
        <a:xfrm>
          <a:off x="10528300" y="866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146786</xdr:rowOff>
    </xdr:from>
    <xdr:to>
      <xdr:col>55</xdr:col>
      <xdr:colOff>88900</xdr:colOff>
      <xdr:row>51</xdr:row>
      <xdr:rowOff>146786</xdr:rowOff>
    </xdr:to>
    <xdr:cxnSp macro="">
      <xdr:nvCxnSpPr>
        <xdr:cNvPr id="350" name="直線コネクタ 349"/>
        <xdr:cNvCxnSpPr/>
      </xdr:nvCxnSpPr>
      <xdr:spPr>
        <a:xfrm>
          <a:off x="10388600" y="8890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166408</xdr:rowOff>
    </xdr:from>
    <xdr:to>
      <xdr:col>55</xdr:col>
      <xdr:colOff>0</xdr:colOff>
      <xdr:row>58</xdr:row>
      <xdr:rowOff>75254</xdr:rowOff>
    </xdr:to>
    <xdr:cxnSp macro="">
      <xdr:nvCxnSpPr>
        <xdr:cNvPr id="351" name="直線コネクタ 350"/>
        <xdr:cNvCxnSpPr/>
      </xdr:nvCxnSpPr>
      <xdr:spPr>
        <a:xfrm flipV="1">
          <a:off x="9639300" y="9596158"/>
          <a:ext cx="838200" cy="42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162526</xdr:rowOff>
    </xdr:from>
    <xdr:ext cx="534377" cy="259045"/>
    <xdr:sp macro="" textlink="">
      <xdr:nvSpPr>
        <xdr:cNvPr id="352" name="普通建設事業費平均値テキスト"/>
        <xdr:cNvSpPr txBox="1"/>
      </xdr:nvSpPr>
      <xdr:spPr>
        <a:xfrm>
          <a:off x="10528300" y="92493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139649</xdr:rowOff>
    </xdr:from>
    <xdr:to>
      <xdr:col>55</xdr:col>
      <xdr:colOff>50800</xdr:colOff>
      <xdr:row>55</xdr:row>
      <xdr:rowOff>69799</xdr:rowOff>
    </xdr:to>
    <xdr:sp macro="" textlink="">
      <xdr:nvSpPr>
        <xdr:cNvPr id="353" name="フローチャート: 判断 352"/>
        <xdr:cNvSpPr/>
      </xdr:nvSpPr>
      <xdr:spPr>
        <a:xfrm>
          <a:off x="10426700" y="939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24352</xdr:rowOff>
    </xdr:from>
    <xdr:to>
      <xdr:col>50</xdr:col>
      <xdr:colOff>114300</xdr:colOff>
      <xdr:row>58</xdr:row>
      <xdr:rowOff>75254</xdr:rowOff>
    </xdr:to>
    <xdr:cxnSp macro="">
      <xdr:nvCxnSpPr>
        <xdr:cNvPr id="354" name="直線コネクタ 353"/>
        <xdr:cNvCxnSpPr/>
      </xdr:nvCxnSpPr>
      <xdr:spPr>
        <a:xfrm>
          <a:off x="8750300" y="9968452"/>
          <a:ext cx="889000" cy="5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109093</xdr:rowOff>
    </xdr:from>
    <xdr:to>
      <xdr:col>50</xdr:col>
      <xdr:colOff>165100</xdr:colOff>
      <xdr:row>55</xdr:row>
      <xdr:rowOff>39243</xdr:rowOff>
    </xdr:to>
    <xdr:sp macro="" textlink="">
      <xdr:nvSpPr>
        <xdr:cNvPr id="355" name="フローチャート: 判断 354"/>
        <xdr:cNvSpPr/>
      </xdr:nvSpPr>
      <xdr:spPr>
        <a:xfrm>
          <a:off x="9588500" y="936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55770</xdr:rowOff>
    </xdr:from>
    <xdr:ext cx="534377" cy="259045"/>
    <xdr:sp macro="" textlink="">
      <xdr:nvSpPr>
        <xdr:cNvPr id="356" name="テキスト ボックス 355"/>
        <xdr:cNvSpPr txBox="1"/>
      </xdr:nvSpPr>
      <xdr:spPr>
        <a:xfrm>
          <a:off x="9372111" y="914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92875</xdr:rowOff>
    </xdr:from>
    <xdr:to>
      <xdr:col>45</xdr:col>
      <xdr:colOff>177800</xdr:colOff>
      <xdr:row>58</xdr:row>
      <xdr:rowOff>24352</xdr:rowOff>
    </xdr:to>
    <xdr:cxnSp macro="">
      <xdr:nvCxnSpPr>
        <xdr:cNvPr id="357" name="直線コネクタ 356"/>
        <xdr:cNvCxnSpPr/>
      </xdr:nvCxnSpPr>
      <xdr:spPr>
        <a:xfrm>
          <a:off x="7861300" y="9865525"/>
          <a:ext cx="889000" cy="10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45447</xdr:rowOff>
    </xdr:from>
    <xdr:to>
      <xdr:col>46</xdr:col>
      <xdr:colOff>38100</xdr:colOff>
      <xdr:row>54</xdr:row>
      <xdr:rowOff>147047</xdr:rowOff>
    </xdr:to>
    <xdr:sp macro="" textlink="">
      <xdr:nvSpPr>
        <xdr:cNvPr id="358" name="フローチャート: 判断 357"/>
        <xdr:cNvSpPr/>
      </xdr:nvSpPr>
      <xdr:spPr>
        <a:xfrm>
          <a:off x="8699500" y="930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163574</xdr:rowOff>
    </xdr:from>
    <xdr:ext cx="534377" cy="259045"/>
    <xdr:sp macro="" textlink="">
      <xdr:nvSpPr>
        <xdr:cNvPr id="359" name="テキスト ボックス 358"/>
        <xdr:cNvSpPr txBox="1"/>
      </xdr:nvSpPr>
      <xdr:spPr>
        <a:xfrm>
          <a:off x="8483111" y="907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105791</xdr:rowOff>
    </xdr:from>
    <xdr:to>
      <xdr:col>41</xdr:col>
      <xdr:colOff>50800</xdr:colOff>
      <xdr:row>57</xdr:row>
      <xdr:rowOff>92875</xdr:rowOff>
    </xdr:to>
    <xdr:cxnSp macro="">
      <xdr:nvCxnSpPr>
        <xdr:cNvPr id="360" name="直線コネクタ 359"/>
        <xdr:cNvCxnSpPr/>
      </xdr:nvCxnSpPr>
      <xdr:spPr>
        <a:xfrm>
          <a:off x="6972300" y="9706991"/>
          <a:ext cx="889000" cy="15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17349</xdr:rowOff>
    </xdr:from>
    <xdr:to>
      <xdr:col>41</xdr:col>
      <xdr:colOff>101600</xdr:colOff>
      <xdr:row>53</xdr:row>
      <xdr:rowOff>118949</xdr:rowOff>
    </xdr:to>
    <xdr:sp macro="" textlink="">
      <xdr:nvSpPr>
        <xdr:cNvPr id="361" name="フローチャート: 判断 360"/>
        <xdr:cNvSpPr/>
      </xdr:nvSpPr>
      <xdr:spPr>
        <a:xfrm>
          <a:off x="7810500" y="910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135476</xdr:rowOff>
    </xdr:from>
    <xdr:ext cx="534377" cy="259045"/>
    <xdr:sp macro="" textlink="">
      <xdr:nvSpPr>
        <xdr:cNvPr id="362" name="テキスト ボックス 361"/>
        <xdr:cNvSpPr txBox="1"/>
      </xdr:nvSpPr>
      <xdr:spPr>
        <a:xfrm>
          <a:off x="7594111" y="887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30779</xdr:rowOff>
    </xdr:from>
    <xdr:to>
      <xdr:col>36</xdr:col>
      <xdr:colOff>165100</xdr:colOff>
      <xdr:row>53</xdr:row>
      <xdr:rowOff>132379</xdr:rowOff>
    </xdr:to>
    <xdr:sp macro="" textlink="">
      <xdr:nvSpPr>
        <xdr:cNvPr id="363" name="フローチャート: 判断 362"/>
        <xdr:cNvSpPr/>
      </xdr:nvSpPr>
      <xdr:spPr>
        <a:xfrm>
          <a:off x="6921500" y="911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148906</xdr:rowOff>
    </xdr:from>
    <xdr:ext cx="534377" cy="259045"/>
    <xdr:sp macro="" textlink="">
      <xdr:nvSpPr>
        <xdr:cNvPr id="364" name="テキスト ボックス 363"/>
        <xdr:cNvSpPr txBox="1"/>
      </xdr:nvSpPr>
      <xdr:spPr>
        <a:xfrm>
          <a:off x="6705111" y="889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115608</xdr:rowOff>
    </xdr:from>
    <xdr:to>
      <xdr:col>55</xdr:col>
      <xdr:colOff>50800</xdr:colOff>
      <xdr:row>56</xdr:row>
      <xdr:rowOff>45758</xdr:rowOff>
    </xdr:to>
    <xdr:sp macro="" textlink="">
      <xdr:nvSpPr>
        <xdr:cNvPr id="370" name="楕円 369"/>
        <xdr:cNvSpPr/>
      </xdr:nvSpPr>
      <xdr:spPr>
        <a:xfrm>
          <a:off x="10426700" y="954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94035</xdr:rowOff>
    </xdr:from>
    <xdr:ext cx="534377" cy="259045"/>
    <xdr:sp macro="" textlink="">
      <xdr:nvSpPr>
        <xdr:cNvPr id="371" name="普通建設事業費該当値テキスト"/>
        <xdr:cNvSpPr txBox="1"/>
      </xdr:nvSpPr>
      <xdr:spPr>
        <a:xfrm>
          <a:off x="10528300" y="952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24454</xdr:rowOff>
    </xdr:from>
    <xdr:to>
      <xdr:col>50</xdr:col>
      <xdr:colOff>165100</xdr:colOff>
      <xdr:row>58</xdr:row>
      <xdr:rowOff>126054</xdr:rowOff>
    </xdr:to>
    <xdr:sp macro="" textlink="">
      <xdr:nvSpPr>
        <xdr:cNvPr id="372" name="楕円 371"/>
        <xdr:cNvSpPr/>
      </xdr:nvSpPr>
      <xdr:spPr>
        <a:xfrm>
          <a:off x="9588500" y="996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117181</xdr:rowOff>
    </xdr:from>
    <xdr:ext cx="534377" cy="259045"/>
    <xdr:sp macro="" textlink="">
      <xdr:nvSpPr>
        <xdr:cNvPr id="373" name="テキスト ボックス 372"/>
        <xdr:cNvSpPr txBox="1"/>
      </xdr:nvSpPr>
      <xdr:spPr>
        <a:xfrm>
          <a:off x="9372111" y="1006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145002</xdr:rowOff>
    </xdr:from>
    <xdr:to>
      <xdr:col>46</xdr:col>
      <xdr:colOff>38100</xdr:colOff>
      <xdr:row>58</xdr:row>
      <xdr:rowOff>75152</xdr:rowOff>
    </xdr:to>
    <xdr:sp macro="" textlink="">
      <xdr:nvSpPr>
        <xdr:cNvPr id="374" name="楕円 373"/>
        <xdr:cNvSpPr/>
      </xdr:nvSpPr>
      <xdr:spPr>
        <a:xfrm>
          <a:off x="8699500" y="991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66279</xdr:rowOff>
    </xdr:from>
    <xdr:ext cx="534377" cy="259045"/>
    <xdr:sp macro="" textlink="">
      <xdr:nvSpPr>
        <xdr:cNvPr id="375" name="テキスト ボックス 374"/>
        <xdr:cNvSpPr txBox="1"/>
      </xdr:nvSpPr>
      <xdr:spPr>
        <a:xfrm>
          <a:off x="8483111" y="1001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42075</xdr:rowOff>
    </xdr:from>
    <xdr:to>
      <xdr:col>41</xdr:col>
      <xdr:colOff>101600</xdr:colOff>
      <xdr:row>57</xdr:row>
      <xdr:rowOff>143675</xdr:rowOff>
    </xdr:to>
    <xdr:sp macro="" textlink="">
      <xdr:nvSpPr>
        <xdr:cNvPr id="376" name="楕円 375"/>
        <xdr:cNvSpPr/>
      </xdr:nvSpPr>
      <xdr:spPr>
        <a:xfrm>
          <a:off x="7810500" y="981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134802</xdr:rowOff>
    </xdr:from>
    <xdr:ext cx="534377" cy="259045"/>
    <xdr:sp macro="" textlink="">
      <xdr:nvSpPr>
        <xdr:cNvPr id="377" name="テキスト ボックス 376"/>
        <xdr:cNvSpPr txBox="1"/>
      </xdr:nvSpPr>
      <xdr:spPr>
        <a:xfrm>
          <a:off x="7594111" y="990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54991</xdr:rowOff>
    </xdr:from>
    <xdr:to>
      <xdr:col>36</xdr:col>
      <xdr:colOff>165100</xdr:colOff>
      <xdr:row>56</xdr:row>
      <xdr:rowOff>156591</xdr:rowOff>
    </xdr:to>
    <xdr:sp macro="" textlink="">
      <xdr:nvSpPr>
        <xdr:cNvPr id="378" name="楕円 377"/>
        <xdr:cNvSpPr/>
      </xdr:nvSpPr>
      <xdr:spPr>
        <a:xfrm>
          <a:off x="6921500" y="965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147718</xdr:rowOff>
    </xdr:from>
    <xdr:ext cx="534377" cy="259045"/>
    <xdr:sp macro="" textlink="">
      <xdr:nvSpPr>
        <xdr:cNvPr id="379" name="テキスト ボックス 378"/>
        <xdr:cNvSpPr txBox="1"/>
      </xdr:nvSpPr>
      <xdr:spPr>
        <a:xfrm>
          <a:off x="6705111" y="974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8072</xdr:rowOff>
    </xdr:from>
    <xdr:to>
      <xdr:col>54</xdr:col>
      <xdr:colOff>189865</xdr:colOff>
      <xdr:row>78</xdr:row>
      <xdr:rowOff>119628</xdr:rowOff>
    </xdr:to>
    <xdr:cxnSp macro="">
      <xdr:nvCxnSpPr>
        <xdr:cNvPr id="401" name="直線コネクタ 400"/>
        <xdr:cNvCxnSpPr/>
      </xdr:nvCxnSpPr>
      <xdr:spPr>
        <a:xfrm flipV="1">
          <a:off x="10475595" y="12352472"/>
          <a:ext cx="1270" cy="1140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123455</xdr:rowOff>
    </xdr:from>
    <xdr:ext cx="378565" cy="259045"/>
    <xdr:sp macro="" textlink="">
      <xdr:nvSpPr>
        <xdr:cNvPr id="402" name="普通建設事業費 （ うち新規整備　）最小値テキスト"/>
        <xdr:cNvSpPr txBox="1"/>
      </xdr:nvSpPr>
      <xdr:spPr>
        <a:xfrm>
          <a:off x="10528300" y="13496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119628</xdr:rowOff>
    </xdr:from>
    <xdr:to>
      <xdr:col>55</xdr:col>
      <xdr:colOff>88900</xdr:colOff>
      <xdr:row>78</xdr:row>
      <xdr:rowOff>119628</xdr:rowOff>
    </xdr:to>
    <xdr:cxnSp macro="">
      <xdr:nvCxnSpPr>
        <xdr:cNvPr id="403" name="直線コネクタ 402"/>
        <xdr:cNvCxnSpPr/>
      </xdr:nvCxnSpPr>
      <xdr:spPr>
        <a:xfrm>
          <a:off x="10388600" y="1349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126199</xdr:rowOff>
    </xdr:from>
    <xdr:ext cx="534377" cy="259045"/>
    <xdr:sp macro="" textlink="">
      <xdr:nvSpPr>
        <xdr:cNvPr id="404" name="普通建設事業費 （ うち新規整備　）最大値テキスト"/>
        <xdr:cNvSpPr txBox="1"/>
      </xdr:nvSpPr>
      <xdr:spPr>
        <a:xfrm>
          <a:off x="10528300" y="1212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8072</xdr:rowOff>
    </xdr:from>
    <xdr:to>
      <xdr:col>55</xdr:col>
      <xdr:colOff>88900</xdr:colOff>
      <xdr:row>72</xdr:row>
      <xdr:rowOff>8072</xdr:rowOff>
    </xdr:to>
    <xdr:cxnSp macro="">
      <xdr:nvCxnSpPr>
        <xdr:cNvPr id="405" name="直線コネクタ 404"/>
        <xdr:cNvCxnSpPr/>
      </xdr:nvCxnSpPr>
      <xdr:spPr>
        <a:xfrm>
          <a:off x="10388600" y="1235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82414</xdr:rowOff>
    </xdr:from>
    <xdr:to>
      <xdr:col>55</xdr:col>
      <xdr:colOff>0</xdr:colOff>
      <xdr:row>78</xdr:row>
      <xdr:rowOff>126944</xdr:rowOff>
    </xdr:to>
    <xdr:cxnSp macro="">
      <xdr:nvCxnSpPr>
        <xdr:cNvPr id="406" name="直線コネクタ 405"/>
        <xdr:cNvCxnSpPr/>
      </xdr:nvCxnSpPr>
      <xdr:spPr>
        <a:xfrm flipV="1">
          <a:off x="9639300" y="13455514"/>
          <a:ext cx="838200" cy="4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101536</xdr:rowOff>
    </xdr:from>
    <xdr:ext cx="534377" cy="259045"/>
    <xdr:sp macro="" textlink="">
      <xdr:nvSpPr>
        <xdr:cNvPr id="407" name="普通建設事業費 （ うち新規整備　）平均値テキスト"/>
        <xdr:cNvSpPr txBox="1"/>
      </xdr:nvSpPr>
      <xdr:spPr>
        <a:xfrm>
          <a:off x="10528300" y="12788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78659</xdr:rowOff>
    </xdr:from>
    <xdr:to>
      <xdr:col>55</xdr:col>
      <xdr:colOff>50800</xdr:colOff>
      <xdr:row>76</xdr:row>
      <xdr:rowOff>8809</xdr:rowOff>
    </xdr:to>
    <xdr:sp macro="" textlink="">
      <xdr:nvSpPr>
        <xdr:cNvPr id="408" name="フローチャート: 判断 407"/>
        <xdr:cNvSpPr/>
      </xdr:nvSpPr>
      <xdr:spPr>
        <a:xfrm>
          <a:off x="10426700" y="1293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115697</xdr:rowOff>
    </xdr:from>
    <xdr:to>
      <xdr:col>50</xdr:col>
      <xdr:colOff>114300</xdr:colOff>
      <xdr:row>78</xdr:row>
      <xdr:rowOff>126944</xdr:rowOff>
    </xdr:to>
    <xdr:cxnSp macro="">
      <xdr:nvCxnSpPr>
        <xdr:cNvPr id="409" name="直線コネクタ 408"/>
        <xdr:cNvCxnSpPr/>
      </xdr:nvCxnSpPr>
      <xdr:spPr>
        <a:xfrm>
          <a:off x="8750300" y="13488797"/>
          <a:ext cx="889000" cy="1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143124</xdr:rowOff>
    </xdr:from>
    <xdr:to>
      <xdr:col>50</xdr:col>
      <xdr:colOff>165100</xdr:colOff>
      <xdr:row>75</xdr:row>
      <xdr:rowOff>73274</xdr:rowOff>
    </xdr:to>
    <xdr:sp macro="" textlink="">
      <xdr:nvSpPr>
        <xdr:cNvPr id="410" name="フローチャート: 判断 409"/>
        <xdr:cNvSpPr/>
      </xdr:nvSpPr>
      <xdr:spPr>
        <a:xfrm>
          <a:off x="9588500" y="1283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89801</xdr:rowOff>
    </xdr:from>
    <xdr:ext cx="534377" cy="259045"/>
    <xdr:sp macro="" textlink="">
      <xdr:nvSpPr>
        <xdr:cNvPr id="411" name="テキスト ボックス 410"/>
        <xdr:cNvSpPr txBox="1"/>
      </xdr:nvSpPr>
      <xdr:spPr>
        <a:xfrm>
          <a:off x="9372111" y="126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73315</xdr:rowOff>
    </xdr:from>
    <xdr:to>
      <xdr:col>45</xdr:col>
      <xdr:colOff>177800</xdr:colOff>
      <xdr:row>78</xdr:row>
      <xdr:rowOff>115697</xdr:rowOff>
    </xdr:to>
    <xdr:cxnSp macro="">
      <xdr:nvCxnSpPr>
        <xdr:cNvPr id="412" name="直線コネクタ 411"/>
        <xdr:cNvCxnSpPr/>
      </xdr:nvCxnSpPr>
      <xdr:spPr>
        <a:xfrm>
          <a:off x="7861300" y="13274965"/>
          <a:ext cx="889000" cy="21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20594</xdr:rowOff>
    </xdr:from>
    <xdr:to>
      <xdr:col>46</xdr:col>
      <xdr:colOff>38100</xdr:colOff>
      <xdr:row>75</xdr:row>
      <xdr:rowOff>122194</xdr:rowOff>
    </xdr:to>
    <xdr:sp macro="" textlink="">
      <xdr:nvSpPr>
        <xdr:cNvPr id="413" name="フローチャート: 判断 412"/>
        <xdr:cNvSpPr/>
      </xdr:nvSpPr>
      <xdr:spPr>
        <a:xfrm>
          <a:off x="8699500" y="1287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138721</xdr:rowOff>
    </xdr:from>
    <xdr:ext cx="534377" cy="259045"/>
    <xdr:sp macro="" textlink="">
      <xdr:nvSpPr>
        <xdr:cNvPr id="414" name="テキスト ボックス 413"/>
        <xdr:cNvSpPr txBox="1"/>
      </xdr:nvSpPr>
      <xdr:spPr>
        <a:xfrm>
          <a:off x="8483111" y="1265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73315</xdr:rowOff>
    </xdr:from>
    <xdr:to>
      <xdr:col>41</xdr:col>
      <xdr:colOff>50800</xdr:colOff>
      <xdr:row>77</xdr:row>
      <xdr:rowOff>110576</xdr:rowOff>
    </xdr:to>
    <xdr:cxnSp macro="">
      <xdr:nvCxnSpPr>
        <xdr:cNvPr id="415" name="直線コネクタ 414"/>
        <xdr:cNvCxnSpPr/>
      </xdr:nvCxnSpPr>
      <xdr:spPr>
        <a:xfrm flipV="1">
          <a:off x="6972300" y="13274965"/>
          <a:ext cx="889000" cy="3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64851</xdr:rowOff>
    </xdr:from>
    <xdr:to>
      <xdr:col>41</xdr:col>
      <xdr:colOff>101600</xdr:colOff>
      <xdr:row>73</xdr:row>
      <xdr:rowOff>166451</xdr:rowOff>
    </xdr:to>
    <xdr:sp macro="" textlink="">
      <xdr:nvSpPr>
        <xdr:cNvPr id="416" name="フローチャート: 判断 415"/>
        <xdr:cNvSpPr/>
      </xdr:nvSpPr>
      <xdr:spPr>
        <a:xfrm>
          <a:off x="7810500" y="1258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11528</xdr:rowOff>
    </xdr:from>
    <xdr:ext cx="534377" cy="259045"/>
    <xdr:sp macro="" textlink="">
      <xdr:nvSpPr>
        <xdr:cNvPr id="417" name="テキスト ボックス 416"/>
        <xdr:cNvSpPr txBox="1"/>
      </xdr:nvSpPr>
      <xdr:spPr>
        <a:xfrm>
          <a:off x="7594111" y="1235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111394</xdr:rowOff>
    </xdr:from>
    <xdr:to>
      <xdr:col>36</xdr:col>
      <xdr:colOff>165100</xdr:colOff>
      <xdr:row>75</xdr:row>
      <xdr:rowOff>41544</xdr:rowOff>
    </xdr:to>
    <xdr:sp macro="" textlink="">
      <xdr:nvSpPr>
        <xdr:cNvPr id="418" name="フローチャート: 判断 417"/>
        <xdr:cNvSpPr/>
      </xdr:nvSpPr>
      <xdr:spPr>
        <a:xfrm>
          <a:off x="6921500" y="127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58071</xdr:rowOff>
    </xdr:from>
    <xdr:ext cx="534377" cy="259045"/>
    <xdr:sp macro="" textlink="">
      <xdr:nvSpPr>
        <xdr:cNvPr id="419" name="テキスト ボックス 418"/>
        <xdr:cNvSpPr txBox="1"/>
      </xdr:nvSpPr>
      <xdr:spPr>
        <a:xfrm>
          <a:off x="6705111" y="1257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31614</xdr:rowOff>
    </xdr:from>
    <xdr:to>
      <xdr:col>55</xdr:col>
      <xdr:colOff>50800</xdr:colOff>
      <xdr:row>78</xdr:row>
      <xdr:rowOff>133214</xdr:rowOff>
    </xdr:to>
    <xdr:sp macro="" textlink="">
      <xdr:nvSpPr>
        <xdr:cNvPr id="425" name="楕円 424"/>
        <xdr:cNvSpPr/>
      </xdr:nvSpPr>
      <xdr:spPr>
        <a:xfrm>
          <a:off x="10426700" y="1340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117991</xdr:rowOff>
    </xdr:from>
    <xdr:ext cx="469744" cy="259045"/>
    <xdr:sp macro="" textlink="">
      <xdr:nvSpPr>
        <xdr:cNvPr id="426" name="普通建設事業費 （ うち新規整備　）該当値テキスト"/>
        <xdr:cNvSpPr txBox="1"/>
      </xdr:nvSpPr>
      <xdr:spPr>
        <a:xfrm>
          <a:off x="10528300" y="1331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76144</xdr:rowOff>
    </xdr:from>
    <xdr:to>
      <xdr:col>50</xdr:col>
      <xdr:colOff>165100</xdr:colOff>
      <xdr:row>79</xdr:row>
      <xdr:rowOff>6294</xdr:rowOff>
    </xdr:to>
    <xdr:sp macro="" textlink="">
      <xdr:nvSpPr>
        <xdr:cNvPr id="427" name="楕円 426"/>
        <xdr:cNvSpPr/>
      </xdr:nvSpPr>
      <xdr:spPr>
        <a:xfrm>
          <a:off x="9588500" y="1344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78</xdr:row>
      <xdr:rowOff>168871</xdr:rowOff>
    </xdr:from>
    <xdr:ext cx="378565" cy="259045"/>
    <xdr:sp macro="" textlink="">
      <xdr:nvSpPr>
        <xdr:cNvPr id="428" name="テキスト ボックス 427"/>
        <xdr:cNvSpPr txBox="1"/>
      </xdr:nvSpPr>
      <xdr:spPr>
        <a:xfrm>
          <a:off x="9450017" y="13541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64897</xdr:rowOff>
    </xdr:from>
    <xdr:to>
      <xdr:col>46</xdr:col>
      <xdr:colOff>38100</xdr:colOff>
      <xdr:row>78</xdr:row>
      <xdr:rowOff>166497</xdr:rowOff>
    </xdr:to>
    <xdr:sp macro="" textlink="">
      <xdr:nvSpPr>
        <xdr:cNvPr id="429" name="楕円 428"/>
        <xdr:cNvSpPr/>
      </xdr:nvSpPr>
      <xdr:spPr>
        <a:xfrm>
          <a:off x="8699500" y="1343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157624</xdr:rowOff>
    </xdr:from>
    <xdr:ext cx="378565" cy="259045"/>
    <xdr:sp macro="" textlink="">
      <xdr:nvSpPr>
        <xdr:cNvPr id="430" name="テキスト ボックス 429"/>
        <xdr:cNvSpPr txBox="1"/>
      </xdr:nvSpPr>
      <xdr:spPr>
        <a:xfrm>
          <a:off x="8561017" y="13530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22515</xdr:rowOff>
    </xdr:from>
    <xdr:to>
      <xdr:col>41</xdr:col>
      <xdr:colOff>101600</xdr:colOff>
      <xdr:row>77</xdr:row>
      <xdr:rowOff>124115</xdr:rowOff>
    </xdr:to>
    <xdr:sp macro="" textlink="">
      <xdr:nvSpPr>
        <xdr:cNvPr id="431" name="楕円 430"/>
        <xdr:cNvSpPr/>
      </xdr:nvSpPr>
      <xdr:spPr>
        <a:xfrm>
          <a:off x="7810500" y="1322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115242</xdr:rowOff>
    </xdr:from>
    <xdr:ext cx="469744" cy="259045"/>
    <xdr:sp macro="" textlink="">
      <xdr:nvSpPr>
        <xdr:cNvPr id="432" name="テキスト ボックス 431"/>
        <xdr:cNvSpPr txBox="1"/>
      </xdr:nvSpPr>
      <xdr:spPr>
        <a:xfrm>
          <a:off x="7626428" y="1331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59776</xdr:rowOff>
    </xdr:from>
    <xdr:to>
      <xdr:col>36</xdr:col>
      <xdr:colOff>165100</xdr:colOff>
      <xdr:row>77</xdr:row>
      <xdr:rowOff>161376</xdr:rowOff>
    </xdr:to>
    <xdr:sp macro="" textlink="">
      <xdr:nvSpPr>
        <xdr:cNvPr id="433" name="楕円 432"/>
        <xdr:cNvSpPr/>
      </xdr:nvSpPr>
      <xdr:spPr>
        <a:xfrm>
          <a:off x="6921500" y="1326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152503</xdr:rowOff>
    </xdr:from>
    <xdr:ext cx="469744" cy="259045"/>
    <xdr:sp macro="" textlink="">
      <xdr:nvSpPr>
        <xdr:cNvPr id="434" name="テキスト ボックス 433"/>
        <xdr:cNvSpPr txBox="1"/>
      </xdr:nvSpPr>
      <xdr:spPr>
        <a:xfrm>
          <a:off x="6737428" y="1335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5" name="テキスト ボックス 454"/>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7607</xdr:rowOff>
    </xdr:from>
    <xdr:to>
      <xdr:col>54</xdr:col>
      <xdr:colOff>189865</xdr:colOff>
      <xdr:row>98</xdr:row>
      <xdr:rowOff>111849</xdr:rowOff>
    </xdr:to>
    <xdr:cxnSp macro="">
      <xdr:nvCxnSpPr>
        <xdr:cNvPr id="459" name="直線コネクタ 458"/>
        <xdr:cNvCxnSpPr/>
      </xdr:nvCxnSpPr>
      <xdr:spPr>
        <a:xfrm flipV="1">
          <a:off x="10475595" y="15438107"/>
          <a:ext cx="1270" cy="1475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115676</xdr:rowOff>
    </xdr:from>
    <xdr:ext cx="534377" cy="259045"/>
    <xdr:sp macro="" textlink="">
      <xdr:nvSpPr>
        <xdr:cNvPr id="460" name="普通建設事業費 （ うち更新整備　）最小値テキスト"/>
        <xdr:cNvSpPr txBox="1"/>
      </xdr:nvSpPr>
      <xdr:spPr>
        <a:xfrm>
          <a:off x="10528300" y="1691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111849</xdr:rowOff>
    </xdr:from>
    <xdr:to>
      <xdr:col>55</xdr:col>
      <xdr:colOff>88900</xdr:colOff>
      <xdr:row>98</xdr:row>
      <xdr:rowOff>111849</xdr:rowOff>
    </xdr:to>
    <xdr:cxnSp macro="">
      <xdr:nvCxnSpPr>
        <xdr:cNvPr id="461" name="直線コネクタ 460"/>
        <xdr:cNvCxnSpPr/>
      </xdr:nvCxnSpPr>
      <xdr:spPr>
        <a:xfrm>
          <a:off x="10388600" y="16913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125734</xdr:rowOff>
    </xdr:from>
    <xdr:ext cx="534377" cy="259045"/>
    <xdr:sp macro="" textlink="">
      <xdr:nvSpPr>
        <xdr:cNvPr id="462" name="普通建設事業費 （ うち更新整備　）最大値テキスト"/>
        <xdr:cNvSpPr txBox="1"/>
      </xdr:nvSpPr>
      <xdr:spPr>
        <a:xfrm>
          <a:off x="10528300" y="1521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7607</xdr:rowOff>
    </xdr:from>
    <xdr:to>
      <xdr:col>55</xdr:col>
      <xdr:colOff>88900</xdr:colOff>
      <xdr:row>90</xdr:row>
      <xdr:rowOff>7607</xdr:rowOff>
    </xdr:to>
    <xdr:cxnSp macro="">
      <xdr:nvCxnSpPr>
        <xdr:cNvPr id="463" name="直線コネクタ 462"/>
        <xdr:cNvCxnSpPr/>
      </xdr:nvCxnSpPr>
      <xdr:spPr>
        <a:xfrm>
          <a:off x="10388600" y="1543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147968</xdr:rowOff>
    </xdr:from>
    <xdr:to>
      <xdr:col>55</xdr:col>
      <xdr:colOff>0</xdr:colOff>
      <xdr:row>96</xdr:row>
      <xdr:rowOff>168123</xdr:rowOff>
    </xdr:to>
    <xdr:cxnSp macro="">
      <xdr:nvCxnSpPr>
        <xdr:cNvPr id="464" name="直線コネクタ 463"/>
        <xdr:cNvCxnSpPr/>
      </xdr:nvCxnSpPr>
      <xdr:spPr>
        <a:xfrm flipV="1">
          <a:off x="9639300" y="16092818"/>
          <a:ext cx="838200" cy="53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110368</xdr:rowOff>
    </xdr:from>
    <xdr:ext cx="534377" cy="259045"/>
    <xdr:sp macro="" textlink="">
      <xdr:nvSpPr>
        <xdr:cNvPr id="465" name="普通建設事業費 （ うち更新整備　）平均値テキスト"/>
        <xdr:cNvSpPr txBox="1"/>
      </xdr:nvSpPr>
      <xdr:spPr>
        <a:xfrm>
          <a:off x="10528300" y="15883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87491</xdr:rowOff>
    </xdr:from>
    <xdr:to>
      <xdr:col>55</xdr:col>
      <xdr:colOff>50800</xdr:colOff>
      <xdr:row>94</xdr:row>
      <xdr:rowOff>17641</xdr:rowOff>
    </xdr:to>
    <xdr:sp macro="" textlink="">
      <xdr:nvSpPr>
        <xdr:cNvPr id="466" name="フローチャート: 判断 465"/>
        <xdr:cNvSpPr/>
      </xdr:nvSpPr>
      <xdr:spPr>
        <a:xfrm>
          <a:off x="10426700" y="1603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168123</xdr:rowOff>
    </xdr:from>
    <xdr:to>
      <xdr:col>50</xdr:col>
      <xdr:colOff>114300</xdr:colOff>
      <xdr:row>97</xdr:row>
      <xdr:rowOff>7646</xdr:rowOff>
    </xdr:to>
    <xdr:cxnSp macro="">
      <xdr:nvCxnSpPr>
        <xdr:cNvPr id="467" name="直線コネクタ 466"/>
        <xdr:cNvCxnSpPr/>
      </xdr:nvCxnSpPr>
      <xdr:spPr>
        <a:xfrm flipV="1">
          <a:off x="8750300" y="16627323"/>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93</xdr:row>
      <xdr:rowOff>131381</xdr:rowOff>
    </xdr:from>
    <xdr:to>
      <xdr:col>50</xdr:col>
      <xdr:colOff>165100</xdr:colOff>
      <xdr:row>94</xdr:row>
      <xdr:rowOff>61531</xdr:rowOff>
    </xdr:to>
    <xdr:sp macro="" textlink="">
      <xdr:nvSpPr>
        <xdr:cNvPr id="468" name="フローチャート: 判断 467"/>
        <xdr:cNvSpPr/>
      </xdr:nvSpPr>
      <xdr:spPr>
        <a:xfrm>
          <a:off x="9588500" y="1607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78058</xdr:rowOff>
    </xdr:from>
    <xdr:ext cx="534377" cy="259045"/>
    <xdr:sp macro="" textlink="">
      <xdr:nvSpPr>
        <xdr:cNvPr id="469" name="テキスト ボックス 468"/>
        <xdr:cNvSpPr txBox="1"/>
      </xdr:nvSpPr>
      <xdr:spPr>
        <a:xfrm>
          <a:off x="9372111" y="1585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71577</xdr:rowOff>
    </xdr:from>
    <xdr:to>
      <xdr:col>45</xdr:col>
      <xdr:colOff>177800</xdr:colOff>
      <xdr:row>97</xdr:row>
      <xdr:rowOff>7646</xdr:rowOff>
    </xdr:to>
    <xdr:cxnSp macro="">
      <xdr:nvCxnSpPr>
        <xdr:cNvPr id="470" name="直線コネクタ 469"/>
        <xdr:cNvCxnSpPr/>
      </xdr:nvCxnSpPr>
      <xdr:spPr>
        <a:xfrm>
          <a:off x="7861300" y="16530777"/>
          <a:ext cx="889000" cy="107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92</xdr:row>
      <xdr:rowOff>105397</xdr:rowOff>
    </xdr:from>
    <xdr:to>
      <xdr:col>46</xdr:col>
      <xdr:colOff>38100</xdr:colOff>
      <xdr:row>93</xdr:row>
      <xdr:rowOff>35547</xdr:rowOff>
    </xdr:to>
    <xdr:sp macro="" textlink="">
      <xdr:nvSpPr>
        <xdr:cNvPr id="471" name="フローチャート: 判断 470"/>
        <xdr:cNvSpPr/>
      </xdr:nvSpPr>
      <xdr:spPr>
        <a:xfrm>
          <a:off x="8699500" y="15878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52074</xdr:rowOff>
    </xdr:from>
    <xdr:ext cx="534377" cy="259045"/>
    <xdr:sp macro="" textlink="">
      <xdr:nvSpPr>
        <xdr:cNvPr id="472" name="テキスト ボックス 471"/>
        <xdr:cNvSpPr txBox="1"/>
      </xdr:nvSpPr>
      <xdr:spPr>
        <a:xfrm>
          <a:off x="8483111" y="1565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31381</xdr:rowOff>
    </xdr:from>
    <xdr:to>
      <xdr:col>41</xdr:col>
      <xdr:colOff>50800</xdr:colOff>
      <xdr:row>96</xdr:row>
      <xdr:rowOff>71577</xdr:rowOff>
    </xdr:to>
    <xdr:cxnSp macro="">
      <xdr:nvCxnSpPr>
        <xdr:cNvPr id="473" name="直線コネクタ 472"/>
        <xdr:cNvCxnSpPr/>
      </xdr:nvCxnSpPr>
      <xdr:spPr>
        <a:xfrm>
          <a:off x="6972300" y="16147681"/>
          <a:ext cx="889000" cy="38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92</xdr:row>
      <xdr:rowOff>118580</xdr:rowOff>
    </xdr:from>
    <xdr:to>
      <xdr:col>41</xdr:col>
      <xdr:colOff>101600</xdr:colOff>
      <xdr:row>93</xdr:row>
      <xdr:rowOff>48730</xdr:rowOff>
    </xdr:to>
    <xdr:sp macro="" textlink="">
      <xdr:nvSpPr>
        <xdr:cNvPr id="474" name="フローチャート: 判断 473"/>
        <xdr:cNvSpPr/>
      </xdr:nvSpPr>
      <xdr:spPr>
        <a:xfrm>
          <a:off x="7810500" y="1589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65257</xdr:rowOff>
    </xdr:from>
    <xdr:ext cx="534377" cy="259045"/>
    <xdr:sp macro="" textlink="">
      <xdr:nvSpPr>
        <xdr:cNvPr id="475" name="テキスト ボックス 474"/>
        <xdr:cNvSpPr txBox="1"/>
      </xdr:nvSpPr>
      <xdr:spPr>
        <a:xfrm>
          <a:off x="7594111" y="15667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72974</xdr:rowOff>
    </xdr:from>
    <xdr:to>
      <xdr:col>36</xdr:col>
      <xdr:colOff>165100</xdr:colOff>
      <xdr:row>92</xdr:row>
      <xdr:rowOff>3124</xdr:rowOff>
    </xdr:to>
    <xdr:sp macro="" textlink="">
      <xdr:nvSpPr>
        <xdr:cNvPr id="476" name="フローチャート: 判断 475"/>
        <xdr:cNvSpPr/>
      </xdr:nvSpPr>
      <xdr:spPr>
        <a:xfrm>
          <a:off x="6921500" y="1567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19651</xdr:rowOff>
    </xdr:from>
    <xdr:ext cx="534377" cy="259045"/>
    <xdr:sp macro="" textlink="">
      <xdr:nvSpPr>
        <xdr:cNvPr id="477" name="テキスト ボックス 476"/>
        <xdr:cNvSpPr txBox="1"/>
      </xdr:nvSpPr>
      <xdr:spPr>
        <a:xfrm>
          <a:off x="6705111" y="1545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97168</xdr:rowOff>
    </xdr:from>
    <xdr:to>
      <xdr:col>55</xdr:col>
      <xdr:colOff>50800</xdr:colOff>
      <xdr:row>94</xdr:row>
      <xdr:rowOff>27318</xdr:rowOff>
    </xdr:to>
    <xdr:sp macro="" textlink="">
      <xdr:nvSpPr>
        <xdr:cNvPr id="483" name="楕円 482"/>
        <xdr:cNvSpPr/>
      </xdr:nvSpPr>
      <xdr:spPr>
        <a:xfrm>
          <a:off x="10426700" y="1604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75595</xdr:rowOff>
    </xdr:from>
    <xdr:ext cx="534377" cy="259045"/>
    <xdr:sp macro="" textlink="">
      <xdr:nvSpPr>
        <xdr:cNvPr id="484" name="普通建設事業費 （ うち更新整備　）該当値テキスト"/>
        <xdr:cNvSpPr txBox="1"/>
      </xdr:nvSpPr>
      <xdr:spPr>
        <a:xfrm>
          <a:off x="10528300" y="1602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117323</xdr:rowOff>
    </xdr:from>
    <xdr:to>
      <xdr:col>50</xdr:col>
      <xdr:colOff>165100</xdr:colOff>
      <xdr:row>97</xdr:row>
      <xdr:rowOff>47473</xdr:rowOff>
    </xdr:to>
    <xdr:sp macro="" textlink="">
      <xdr:nvSpPr>
        <xdr:cNvPr id="485" name="楕円 484"/>
        <xdr:cNvSpPr/>
      </xdr:nvSpPr>
      <xdr:spPr>
        <a:xfrm>
          <a:off x="9588500" y="1657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38600</xdr:rowOff>
    </xdr:from>
    <xdr:ext cx="534377" cy="259045"/>
    <xdr:sp macro="" textlink="">
      <xdr:nvSpPr>
        <xdr:cNvPr id="486" name="テキスト ボックス 485"/>
        <xdr:cNvSpPr txBox="1"/>
      </xdr:nvSpPr>
      <xdr:spPr>
        <a:xfrm>
          <a:off x="9372111" y="1666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128296</xdr:rowOff>
    </xdr:from>
    <xdr:to>
      <xdr:col>46</xdr:col>
      <xdr:colOff>38100</xdr:colOff>
      <xdr:row>97</xdr:row>
      <xdr:rowOff>58446</xdr:rowOff>
    </xdr:to>
    <xdr:sp macro="" textlink="">
      <xdr:nvSpPr>
        <xdr:cNvPr id="487" name="楕円 486"/>
        <xdr:cNvSpPr/>
      </xdr:nvSpPr>
      <xdr:spPr>
        <a:xfrm>
          <a:off x="8699500" y="1658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49573</xdr:rowOff>
    </xdr:from>
    <xdr:ext cx="534377" cy="259045"/>
    <xdr:sp macro="" textlink="">
      <xdr:nvSpPr>
        <xdr:cNvPr id="488" name="テキスト ボックス 487"/>
        <xdr:cNvSpPr txBox="1"/>
      </xdr:nvSpPr>
      <xdr:spPr>
        <a:xfrm>
          <a:off x="8483111" y="166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20777</xdr:rowOff>
    </xdr:from>
    <xdr:to>
      <xdr:col>41</xdr:col>
      <xdr:colOff>101600</xdr:colOff>
      <xdr:row>96</xdr:row>
      <xdr:rowOff>122377</xdr:rowOff>
    </xdr:to>
    <xdr:sp macro="" textlink="">
      <xdr:nvSpPr>
        <xdr:cNvPr id="489" name="楕円 488"/>
        <xdr:cNvSpPr/>
      </xdr:nvSpPr>
      <xdr:spPr>
        <a:xfrm>
          <a:off x="7810500" y="1647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113504</xdr:rowOff>
    </xdr:from>
    <xdr:ext cx="534377" cy="259045"/>
    <xdr:sp macro="" textlink="">
      <xdr:nvSpPr>
        <xdr:cNvPr id="490" name="テキスト ボックス 489"/>
        <xdr:cNvSpPr txBox="1"/>
      </xdr:nvSpPr>
      <xdr:spPr>
        <a:xfrm>
          <a:off x="7594111" y="1657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152031</xdr:rowOff>
    </xdr:from>
    <xdr:to>
      <xdr:col>36</xdr:col>
      <xdr:colOff>165100</xdr:colOff>
      <xdr:row>94</xdr:row>
      <xdr:rowOff>82181</xdr:rowOff>
    </xdr:to>
    <xdr:sp macro="" textlink="">
      <xdr:nvSpPr>
        <xdr:cNvPr id="491" name="楕円 490"/>
        <xdr:cNvSpPr/>
      </xdr:nvSpPr>
      <xdr:spPr>
        <a:xfrm>
          <a:off x="6921500" y="1609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73308</xdr:rowOff>
    </xdr:from>
    <xdr:ext cx="534377" cy="259045"/>
    <xdr:sp macro="" textlink="">
      <xdr:nvSpPr>
        <xdr:cNvPr id="492" name="テキスト ボックス 491"/>
        <xdr:cNvSpPr txBox="1"/>
      </xdr:nvSpPr>
      <xdr:spPr>
        <a:xfrm>
          <a:off x="6705111" y="1618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6" name="テキスト ボックス 505"/>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56566</xdr:rowOff>
    </xdr:from>
    <xdr:to>
      <xdr:col>85</xdr:col>
      <xdr:colOff>126364</xdr:colOff>
      <xdr:row>39</xdr:row>
      <xdr:rowOff>44450</xdr:rowOff>
    </xdr:to>
    <xdr:cxnSp macro="">
      <xdr:nvCxnSpPr>
        <xdr:cNvPr id="516" name="直線コネクタ 515"/>
        <xdr:cNvCxnSpPr/>
      </xdr:nvCxnSpPr>
      <xdr:spPr>
        <a:xfrm flipV="1">
          <a:off x="16317595" y="5371516"/>
          <a:ext cx="1269" cy="1359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7"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3243</xdr:rowOff>
    </xdr:from>
    <xdr:ext cx="534377" cy="259045"/>
    <xdr:sp macro="" textlink="">
      <xdr:nvSpPr>
        <xdr:cNvPr id="519" name="災害復旧事業費最大値テキスト"/>
        <xdr:cNvSpPr txBox="1"/>
      </xdr:nvSpPr>
      <xdr:spPr>
        <a:xfrm>
          <a:off x="16370300" y="514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56566</xdr:rowOff>
    </xdr:from>
    <xdr:to>
      <xdr:col>86</xdr:col>
      <xdr:colOff>25400</xdr:colOff>
      <xdr:row>31</xdr:row>
      <xdr:rowOff>56566</xdr:rowOff>
    </xdr:to>
    <xdr:cxnSp macro="">
      <xdr:nvCxnSpPr>
        <xdr:cNvPr id="520" name="直線コネクタ 519"/>
        <xdr:cNvCxnSpPr/>
      </xdr:nvCxnSpPr>
      <xdr:spPr>
        <a:xfrm>
          <a:off x="16230600" y="537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102895</xdr:rowOff>
    </xdr:from>
    <xdr:to>
      <xdr:col>85</xdr:col>
      <xdr:colOff>127000</xdr:colOff>
      <xdr:row>38</xdr:row>
      <xdr:rowOff>116154</xdr:rowOff>
    </xdr:to>
    <xdr:cxnSp macro="">
      <xdr:nvCxnSpPr>
        <xdr:cNvPr id="521" name="直線コネクタ 520"/>
        <xdr:cNvCxnSpPr/>
      </xdr:nvCxnSpPr>
      <xdr:spPr>
        <a:xfrm flipV="1">
          <a:off x="15481300" y="6446545"/>
          <a:ext cx="838200" cy="18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142181</xdr:rowOff>
    </xdr:from>
    <xdr:ext cx="469744" cy="259045"/>
    <xdr:sp macro="" textlink="">
      <xdr:nvSpPr>
        <xdr:cNvPr id="522" name="災害復旧事業費平均値テキスト"/>
        <xdr:cNvSpPr txBox="1"/>
      </xdr:nvSpPr>
      <xdr:spPr>
        <a:xfrm>
          <a:off x="16370300" y="6142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119304</xdr:rowOff>
    </xdr:from>
    <xdr:to>
      <xdr:col>85</xdr:col>
      <xdr:colOff>177800</xdr:colOff>
      <xdr:row>37</xdr:row>
      <xdr:rowOff>49454</xdr:rowOff>
    </xdr:to>
    <xdr:sp macro="" textlink="">
      <xdr:nvSpPr>
        <xdr:cNvPr id="523" name="フローチャート: 判断 522"/>
        <xdr:cNvSpPr/>
      </xdr:nvSpPr>
      <xdr:spPr>
        <a:xfrm>
          <a:off x="16268700" y="629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93675</xdr:rowOff>
    </xdr:from>
    <xdr:to>
      <xdr:col>81</xdr:col>
      <xdr:colOff>50800</xdr:colOff>
      <xdr:row>38</xdr:row>
      <xdr:rowOff>116154</xdr:rowOff>
    </xdr:to>
    <xdr:cxnSp macro="">
      <xdr:nvCxnSpPr>
        <xdr:cNvPr id="524" name="直線コネクタ 523"/>
        <xdr:cNvCxnSpPr/>
      </xdr:nvCxnSpPr>
      <xdr:spPr>
        <a:xfrm>
          <a:off x="14592300" y="6608775"/>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167767</xdr:rowOff>
    </xdr:from>
    <xdr:to>
      <xdr:col>81</xdr:col>
      <xdr:colOff>101600</xdr:colOff>
      <xdr:row>37</xdr:row>
      <xdr:rowOff>97917</xdr:rowOff>
    </xdr:to>
    <xdr:sp macro="" textlink="">
      <xdr:nvSpPr>
        <xdr:cNvPr id="525" name="フローチャート: 判断 524"/>
        <xdr:cNvSpPr/>
      </xdr:nvSpPr>
      <xdr:spPr>
        <a:xfrm>
          <a:off x="15430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114444</xdr:rowOff>
    </xdr:from>
    <xdr:ext cx="469744" cy="259045"/>
    <xdr:sp macro="" textlink="">
      <xdr:nvSpPr>
        <xdr:cNvPr id="526" name="テキスト ボックス 525"/>
        <xdr:cNvSpPr txBox="1"/>
      </xdr:nvSpPr>
      <xdr:spPr>
        <a:xfrm>
          <a:off x="15246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60299</xdr:rowOff>
    </xdr:from>
    <xdr:to>
      <xdr:col>76</xdr:col>
      <xdr:colOff>114300</xdr:colOff>
      <xdr:row>38</xdr:row>
      <xdr:rowOff>93675</xdr:rowOff>
    </xdr:to>
    <xdr:cxnSp macro="">
      <xdr:nvCxnSpPr>
        <xdr:cNvPr id="527" name="直線コネクタ 526"/>
        <xdr:cNvCxnSpPr/>
      </xdr:nvCxnSpPr>
      <xdr:spPr>
        <a:xfrm>
          <a:off x="13703300" y="6575399"/>
          <a:ext cx="8890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112598</xdr:rowOff>
    </xdr:from>
    <xdr:to>
      <xdr:col>76</xdr:col>
      <xdr:colOff>165100</xdr:colOff>
      <xdr:row>34</xdr:row>
      <xdr:rowOff>42748</xdr:rowOff>
    </xdr:to>
    <xdr:sp macro="" textlink="">
      <xdr:nvSpPr>
        <xdr:cNvPr id="528" name="フローチャート: 判断 527"/>
        <xdr:cNvSpPr/>
      </xdr:nvSpPr>
      <xdr:spPr>
        <a:xfrm>
          <a:off x="14541500" y="5770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59275</xdr:rowOff>
    </xdr:from>
    <xdr:ext cx="534377" cy="259045"/>
    <xdr:sp macro="" textlink="">
      <xdr:nvSpPr>
        <xdr:cNvPr id="529" name="テキスト ボックス 528"/>
        <xdr:cNvSpPr txBox="1"/>
      </xdr:nvSpPr>
      <xdr:spPr>
        <a:xfrm>
          <a:off x="14325111" y="554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29287</xdr:rowOff>
    </xdr:from>
    <xdr:to>
      <xdr:col>71</xdr:col>
      <xdr:colOff>177800</xdr:colOff>
      <xdr:row>38</xdr:row>
      <xdr:rowOff>60299</xdr:rowOff>
    </xdr:to>
    <xdr:cxnSp macro="">
      <xdr:nvCxnSpPr>
        <xdr:cNvPr id="530" name="直線コネクタ 529"/>
        <xdr:cNvCxnSpPr/>
      </xdr:nvCxnSpPr>
      <xdr:spPr>
        <a:xfrm>
          <a:off x="12814300" y="6544387"/>
          <a:ext cx="889000" cy="3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7061</xdr:rowOff>
    </xdr:from>
    <xdr:to>
      <xdr:col>72</xdr:col>
      <xdr:colOff>38100</xdr:colOff>
      <xdr:row>37</xdr:row>
      <xdr:rowOff>108661</xdr:rowOff>
    </xdr:to>
    <xdr:sp macro="" textlink="">
      <xdr:nvSpPr>
        <xdr:cNvPr id="531" name="フローチャート: 判断 530"/>
        <xdr:cNvSpPr/>
      </xdr:nvSpPr>
      <xdr:spPr>
        <a:xfrm>
          <a:off x="13652500" y="635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125188</xdr:rowOff>
    </xdr:from>
    <xdr:ext cx="469744" cy="259045"/>
    <xdr:sp macro="" textlink="">
      <xdr:nvSpPr>
        <xdr:cNvPr id="532" name="テキスト ボックス 531"/>
        <xdr:cNvSpPr txBox="1"/>
      </xdr:nvSpPr>
      <xdr:spPr>
        <a:xfrm>
          <a:off x="13468428" y="6125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45847</xdr:rowOff>
    </xdr:from>
    <xdr:to>
      <xdr:col>67</xdr:col>
      <xdr:colOff>101600</xdr:colOff>
      <xdr:row>37</xdr:row>
      <xdr:rowOff>147447</xdr:rowOff>
    </xdr:to>
    <xdr:sp macro="" textlink="">
      <xdr:nvSpPr>
        <xdr:cNvPr id="533" name="フローチャート: 判断 532"/>
        <xdr:cNvSpPr/>
      </xdr:nvSpPr>
      <xdr:spPr>
        <a:xfrm>
          <a:off x="12763500" y="638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163974</xdr:rowOff>
    </xdr:from>
    <xdr:ext cx="469744" cy="259045"/>
    <xdr:sp macro="" textlink="">
      <xdr:nvSpPr>
        <xdr:cNvPr id="534" name="テキスト ボックス 533"/>
        <xdr:cNvSpPr txBox="1"/>
      </xdr:nvSpPr>
      <xdr:spPr>
        <a:xfrm>
          <a:off x="12579428" y="6164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52095</xdr:rowOff>
    </xdr:from>
    <xdr:to>
      <xdr:col>85</xdr:col>
      <xdr:colOff>177800</xdr:colOff>
      <xdr:row>37</xdr:row>
      <xdr:rowOff>153695</xdr:rowOff>
    </xdr:to>
    <xdr:sp macro="" textlink="">
      <xdr:nvSpPr>
        <xdr:cNvPr id="540" name="楕円 539"/>
        <xdr:cNvSpPr/>
      </xdr:nvSpPr>
      <xdr:spPr>
        <a:xfrm>
          <a:off x="16268700" y="63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30522</xdr:rowOff>
    </xdr:from>
    <xdr:ext cx="469744" cy="259045"/>
    <xdr:sp macro="" textlink="">
      <xdr:nvSpPr>
        <xdr:cNvPr id="541" name="災害復旧事業費該当値テキスト"/>
        <xdr:cNvSpPr txBox="1"/>
      </xdr:nvSpPr>
      <xdr:spPr>
        <a:xfrm>
          <a:off x="16370300" y="6374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65354</xdr:rowOff>
    </xdr:from>
    <xdr:to>
      <xdr:col>81</xdr:col>
      <xdr:colOff>101600</xdr:colOff>
      <xdr:row>38</xdr:row>
      <xdr:rowOff>166954</xdr:rowOff>
    </xdr:to>
    <xdr:sp macro="" textlink="">
      <xdr:nvSpPr>
        <xdr:cNvPr id="542" name="楕円 541"/>
        <xdr:cNvSpPr/>
      </xdr:nvSpPr>
      <xdr:spPr>
        <a:xfrm>
          <a:off x="15430500" y="658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158081</xdr:rowOff>
    </xdr:from>
    <xdr:ext cx="469744" cy="259045"/>
    <xdr:sp macro="" textlink="">
      <xdr:nvSpPr>
        <xdr:cNvPr id="543" name="テキスト ボックス 542"/>
        <xdr:cNvSpPr txBox="1"/>
      </xdr:nvSpPr>
      <xdr:spPr>
        <a:xfrm>
          <a:off x="15246428" y="6673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42875</xdr:rowOff>
    </xdr:from>
    <xdr:to>
      <xdr:col>76</xdr:col>
      <xdr:colOff>165100</xdr:colOff>
      <xdr:row>38</xdr:row>
      <xdr:rowOff>144475</xdr:rowOff>
    </xdr:to>
    <xdr:sp macro="" textlink="">
      <xdr:nvSpPr>
        <xdr:cNvPr id="544" name="楕円 543"/>
        <xdr:cNvSpPr/>
      </xdr:nvSpPr>
      <xdr:spPr>
        <a:xfrm>
          <a:off x="14541500" y="655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135602</xdr:rowOff>
    </xdr:from>
    <xdr:ext cx="469744" cy="259045"/>
    <xdr:sp macro="" textlink="">
      <xdr:nvSpPr>
        <xdr:cNvPr id="545" name="テキスト ボックス 544"/>
        <xdr:cNvSpPr txBox="1"/>
      </xdr:nvSpPr>
      <xdr:spPr>
        <a:xfrm>
          <a:off x="14357428" y="665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9499</xdr:rowOff>
    </xdr:from>
    <xdr:to>
      <xdr:col>72</xdr:col>
      <xdr:colOff>38100</xdr:colOff>
      <xdr:row>38</xdr:row>
      <xdr:rowOff>111099</xdr:rowOff>
    </xdr:to>
    <xdr:sp macro="" textlink="">
      <xdr:nvSpPr>
        <xdr:cNvPr id="546" name="楕円 545"/>
        <xdr:cNvSpPr/>
      </xdr:nvSpPr>
      <xdr:spPr>
        <a:xfrm>
          <a:off x="13652500" y="652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102226</xdr:rowOff>
    </xdr:from>
    <xdr:ext cx="469744" cy="259045"/>
    <xdr:sp macro="" textlink="">
      <xdr:nvSpPr>
        <xdr:cNvPr id="547" name="テキスト ボックス 546"/>
        <xdr:cNvSpPr txBox="1"/>
      </xdr:nvSpPr>
      <xdr:spPr>
        <a:xfrm>
          <a:off x="13468428" y="6617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149936</xdr:rowOff>
    </xdr:from>
    <xdr:to>
      <xdr:col>67</xdr:col>
      <xdr:colOff>101600</xdr:colOff>
      <xdr:row>38</xdr:row>
      <xdr:rowOff>80087</xdr:rowOff>
    </xdr:to>
    <xdr:sp macro="" textlink="">
      <xdr:nvSpPr>
        <xdr:cNvPr id="548" name="楕円 547"/>
        <xdr:cNvSpPr/>
      </xdr:nvSpPr>
      <xdr:spPr>
        <a:xfrm>
          <a:off x="12763500" y="64935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71214</xdr:rowOff>
    </xdr:from>
    <xdr:ext cx="469744" cy="259045"/>
    <xdr:sp macro="" textlink="">
      <xdr:nvSpPr>
        <xdr:cNvPr id="549" name="テキスト ボックス 548"/>
        <xdr:cNvSpPr txBox="1"/>
      </xdr:nvSpPr>
      <xdr:spPr>
        <a:xfrm>
          <a:off x="12579428" y="6586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1" name="テキスト ボックス 610"/>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144253</xdr:rowOff>
    </xdr:from>
    <xdr:to>
      <xdr:col>85</xdr:col>
      <xdr:colOff>126364</xdr:colOff>
      <xdr:row>78</xdr:row>
      <xdr:rowOff>134023</xdr:rowOff>
    </xdr:to>
    <xdr:cxnSp macro="">
      <xdr:nvCxnSpPr>
        <xdr:cNvPr id="623" name="直線コネクタ 622"/>
        <xdr:cNvCxnSpPr/>
      </xdr:nvCxnSpPr>
      <xdr:spPr>
        <a:xfrm flipV="1">
          <a:off x="16317595" y="12317203"/>
          <a:ext cx="1269" cy="1189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137850</xdr:rowOff>
    </xdr:from>
    <xdr:ext cx="534377" cy="259045"/>
    <xdr:sp macro="" textlink="">
      <xdr:nvSpPr>
        <xdr:cNvPr id="624" name="公債費最小値テキスト"/>
        <xdr:cNvSpPr txBox="1"/>
      </xdr:nvSpPr>
      <xdr:spPr>
        <a:xfrm>
          <a:off x="16370300" y="1351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134023</xdr:rowOff>
    </xdr:from>
    <xdr:to>
      <xdr:col>86</xdr:col>
      <xdr:colOff>25400</xdr:colOff>
      <xdr:row>78</xdr:row>
      <xdr:rowOff>134023</xdr:rowOff>
    </xdr:to>
    <xdr:cxnSp macro="">
      <xdr:nvCxnSpPr>
        <xdr:cNvPr id="625" name="直線コネクタ 624"/>
        <xdr:cNvCxnSpPr/>
      </xdr:nvCxnSpPr>
      <xdr:spPr>
        <a:xfrm>
          <a:off x="16230600" y="1350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90930</xdr:rowOff>
    </xdr:from>
    <xdr:ext cx="534377" cy="259045"/>
    <xdr:sp macro="" textlink="">
      <xdr:nvSpPr>
        <xdr:cNvPr id="626" name="公債費最大値テキスト"/>
        <xdr:cNvSpPr txBox="1"/>
      </xdr:nvSpPr>
      <xdr:spPr>
        <a:xfrm>
          <a:off x="16370300" y="1209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144253</xdr:rowOff>
    </xdr:from>
    <xdr:to>
      <xdr:col>86</xdr:col>
      <xdr:colOff>25400</xdr:colOff>
      <xdr:row>71</xdr:row>
      <xdr:rowOff>144253</xdr:rowOff>
    </xdr:to>
    <xdr:cxnSp macro="">
      <xdr:nvCxnSpPr>
        <xdr:cNvPr id="627" name="直線コネクタ 626"/>
        <xdr:cNvCxnSpPr/>
      </xdr:nvCxnSpPr>
      <xdr:spPr>
        <a:xfrm>
          <a:off x="16230600" y="1231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41516</xdr:rowOff>
    </xdr:from>
    <xdr:to>
      <xdr:col>85</xdr:col>
      <xdr:colOff>127000</xdr:colOff>
      <xdr:row>74</xdr:row>
      <xdr:rowOff>83065</xdr:rowOff>
    </xdr:to>
    <xdr:cxnSp macro="">
      <xdr:nvCxnSpPr>
        <xdr:cNvPr id="628" name="直線コネクタ 627"/>
        <xdr:cNvCxnSpPr/>
      </xdr:nvCxnSpPr>
      <xdr:spPr>
        <a:xfrm>
          <a:off x="15481300" y="12385916"/>
          <a:ext cx="838200" cy="384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91559</xdr:rowOff>
    </xdr:from>
    <xdr:ext cx="534377" cy="259045"/>
    <xdr:sp macro="" textlink="">
      <xdr:nvSpPr>
        <xdr:cNvPr id="629" name="公債費平均値テキスト"/>
        <xdr:cNvSpPr txBox="1"/>
      </xdr:nvSpPr>
      <xdr:spPr>
        <a:xfrm>
          <a:off x="16370300" y="12778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113132</xdr:rowOff>
    </xdr:from>
    <xdr:to>
      <xdr:col>85</xdr:col>
      <xdr:colOff>177800</xdr:colOff>
      <xdr:row>75</xdr:row>
      <xdr:rowOff>43282</xdr:rowOff>
    </xdr:to>
    <xdr:sp macro="" textlink="">
      <xdr:nvSpPr>
        <xdr:cNvPr id="630" name="フローチャート: 判断 629"/>
        <xdr:cNvSpPr/>
      </xdr:nvSpPr>
      <xdr:spPr>
        <a:xfrm>
          <a:off x="16268700" y="1280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41516</xdr:rowOff>
    </xdr:from>
    <xdr:to>
      <xdr:col>81</xdr:col>
      <xdr:colOff>50800</xdr:colOff>
      <xdr:row>74</xdr:row>
      <xdr:rowOff>71406</xdr:rowOff>
    </xdr:to>
    <xdr:cxnSp macro="">
      <xdr:nvCxnSpPr>
        <xdr:cNvPr id="631" name="直線コネクタ 630"/>
        <xdr:cNvCxnSpPr/>
      </xdr:nvCxnSpPr>
      <xdr:spPr>
        <a:xfrm flipV="1">
          <a:off x="14592300" y="12385916"/>
          <a:ext cx="889000" cy="37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98920</xdr:rowOff>
    </xdr:from>
    <xdr:to>
      <xdr:col>81</xdr:col>
      <xdr:colOff>101600</xdr:colOff>
      <xdr:row>75</xdr:row>
      <xdr:rowOff>29070</xdr:rowOff>
    </xdr:to>
    <xdr:sp macro="" textlink="">
      <xdr:nvSpPr>
        <xdr:cNvPr id="632" name="フローチャート: 判断 631"/>
        <xdr:cNvSpPr/>
      </xdr:nvSpPr>
      <xdr:spPr>
        <a:xfrm>
          <a:off x="15430500" y="127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20197</xdr:rowOff>
    </xdr:from>
    <xdr:ext cx="534377" cy="259045"/>
    <xdr:sp macro="" textlink="">
      <xdr:nvSpPr>
        <xdr:cNvPr id="633" name="テキスト ボックス 632"/>
        <xdr:cNvSpPr txBox="1"/>
      </xdr:nvSpPr>
      <xdr:spPr>
        <a:xfrm>
          <a:off x="15214111" y="1287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37154</xdr:rowOff>
    </xdr:from>
    <xdr:to>
      <xdr:col>76</xdr:col>
      <xdr:colOff>114300</xdr:colOff>
      <xdr:row>74</xdr:row>
      <xdr:rowOff>71406</xdr:rowOff>
    </xdr:to>
    <xdr:cxnSp macro="">
      <xdr:nvCxnSpPr>
        <xdr:cNvPr id="634" name="直線コネクタ 633"/>
        <xdr:cNvCxnSpPr/>
      </xdr:nvCxnSpPr>
      <xdr:spPr>
        <a:xfrm>
          <a:off x="13703300" y="12724454"/>
          <a:ext cx="889000" cy="3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11271</xdr:rowOff>
    </xdr:from>
    <xdr:to>
      <xdr:col>76</xdr:col>
      <xdr:colOff>165100</xdr:colOff>
      <xdr:row>75</xdr:row>
      <xdr:rowOff>112871</xdr:rowOff>
    </xdr:to>
    <xdr:sp macro="" textlink="">
      <xdr:nvSpPr>
        <xdr:cNvPr id="635" name="フローチャート: 判断 634"/>
        <xdr:cNvSpPr/>
      </xdr:nvSpPr>
      <xdr:spPr>
        <a:xfrm>
          <a:off x="14541500" y="1287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103998</xdr:rowOff>
    </xdr:from>
    <xdr:ext cx="534377" cy="259045"/>
    <xdr:sp macro="" textlink="">
      <xdr:nvSpPr>
        <xdr:cNvPr id="636" name="テキスト ボックス 635"/>
        <xdr:cNvSpPr txBox="1"/>
      </xdr:nvSpPr>
      <xdr:spPr>
        <a:xfrm>
          <a:off x="14325111" y="1296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158141</xdr:rowOff>
    </xdr:from>
    <xdr:to>
      <xdr:col>71</xdr:col>
      <xdr:colOff>177800</xdr:colOff>
      <xdr:row>74</xdr:row>
      <xdr:rowOff>37154</xdr:rowOff>
    </xdr:to>
    <xdr:cxnSp macro="">
      <xdr:nvCxnSpPr>
        <xdr:cNvPr id="637" name="直線コネクタ 636"/>
        <xdr:cNvCxnSpPr/>
      </xdr:nvCxnSpPr>
      <xdr:spPr>
        <a:xfrm>
          <a:off x="12814300" y="12673991"/>
          <a:ext cx="889000" cy="5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29978</xdr:rowOff>
    </xdr:from>
    <xdr:to>
      <xdr:col>72</xdr:col>
      <xdr:colOff>38100</xdr:colOff>
      <xdr:row>76</xdr:row>
      <xdr:rowOff>131578</xdr:rowOff>
    </xdr:to>
    <xdr:sp macro="" textlink="">
      <xdr:nvSpPr>
        <xdr:cNvPr id="638" name="フローチャート: 判断 637"/>
        <xdr:cNvSpPr/>
      </xdr:nvSpPr>
      <xdr:spPr>
        <a:xfrm>
          <a:off x="13652500" y="13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122705</xdr:rowOff>
    </xdr:from>
    <xdr:ext cx="534377" cy="259045"/>
    <xdr:sp macro="" textlink="">
      <xdr:nvSpPr>
        <xdr:cNvPr id="639" name="テキスト ボックス 638"/>
        <xdr:cNvSpPr txBox="1"/>
      </xdr:nvSpPr>
      <xdr:spPr>
        <a:xfrm>
          <a:off x="13436111" y="1315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16490</xdr:rowOff>
    </xdr:from>
    <xdr:to>
      <xdr:col>67</xdr:col>
      <xdr:colOff>101600</xdr:colOff>
      <xdr:row>76</xdr:row>
      <xdr:rowOff>118090</xdr:rowOff>
    </xdr:to>
    <xdr:sp macro="" textlink="">
      <xdr:nvSpPr>
        <xdr:cNvPr id="640" name="フローチャート: 判断 639"/>
        <xdr:cNvSpPr/>
      </xdr:nvSpPr>
      <xdr:spPr>
        <a:xfrm>
          <a:off x="12763500" y="130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109217</xdr:rowOff>
    </xdr:from>
    <xdr:ext cx="534377" cy="259045"/>
    <xdr:sp macro="" textlink="">
      <xdr:nvSpPr>
        <xdr:cNvPr id="641" name="テキスト ボックス 640"/>
        <xdr:cNvSpPr txBox="1"/>
      </xdr:nvSpPr>
      <xdr:spPr>
        <a:xfrm>
          <a:off x="12547111" y="1313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32265</xdr:rowOff>
    </xdr:from>
    <xdr:to>
      <xdr:col>85</xdr:col>
      <xdr:colOff>177800</xdr:colOff>
      <xdr:row>74</xdr:row>
      <xdr:rowOff>133865</xdr:rowOff>
    </xdr:to>
    <xdr:sp macro="" textlink="">
      <xdr:nvSpPr>
        <xdr:cNvPr id="647" name="楕円 646"/>
        <xdr:cNvSpPr/>
      </xdr:nvSpPr>
      <xdr:spPr>
        <a:xfrm>
          <a:off x="16268700" y="1271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55142</xdr:rowOff>
    </xdr:from>
    <xdr:ext cx="534377" cy="259045"/>
    <xdr:sp macro="" textlink="">
      <xdr:nvSpPr>
        <xdr:cNvPr id="648" name="公債費該当値テキスト"/>
        <xdr:cNvSpPr txBox="1"/>
      </xdr:nvSpPr>
      <xdr:spPr>
        <a:xfrm>
          <a:off x="16370300" y="1257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162166</xdr:rowOff>
    </xdr:from>
    <xdr:to>
      <xdr:col>81</xdr:col>
      <xdr:colOff>101600</xdr:colOff>
      <xdr:row>72</xdr:row>
      <xdr:rowOff>92316</xdr:rowOff>
    </xdr:to>
    <xdr:sp macro="" textlink="">
      <xdr:nvSpPr>
        <xdr:cNvPr id="649" name="楕円 648"/>
        <xdr:cNvSpPr/>
      </xdr:nvSpPr>
      <xdr:spPr>
        <a:xfrm>
          <a:off x="15430500" y="1233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108843</xdr:rowOff>
    </xdr:from>
    <xdr:ext cx="534377" cy="259045"/>
    <xdr:sp macro="" textlink="">
      <xdr:nvSpPr>
        <xdr:cNvPr id="650" name="テキスト ボックス 649"/>
        <xdr:cNvSpPr txBox="1"/>
      </xdr:nvSpPr>
      <xdr:spPr>
        <a:xfrm>
          <a:off x="15214111" y="1211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20606</xdr:rowOff>
    </xdr:from>
    <xdr:to>
      <xdr:col>76</xdr:col>
      <xdr:colOff>165100</xdr:colOff>
      <xdr:row>74</xdr:row>
      <xdr:rowOff>122206</xdr:rowOff>
    </xdr:to>
    <xdr:sp macro="" textlink="">
      <xdr:nvSpPr>
        <xdr:cNvPr id="651" name="楕円 650"/>
        <xdr:cNvSpPr/>
      </xdr:nvSpPr>
      <xdr:spPr>
        <a:xfrm>
          <a:off x="14541500" y="1270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138733</xdr:rowOff>
    </xdr:from>
    <xdr:ext cx="534377" cy="259045"/>
    <xdr:sp macro="" textlink="">
      <xdr:nvSpPr>
        <xdr:cNvPr id="652" name="テキスト ボックス 651"/>
        <xdr:cNvSpPr txBox="1"/>
      </xdr:nvSpPr>
      <xdr:spPr>
        <a:xfrm>
          <a:off x="14325111" y="124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157804</xdr:rowOff>
    </xdr:from>
    <xdr:to>
      <xdr:col>72</xdr:col>
      <xdr:colOff>38100</xdr:colOff>
      <xdr:row>74</xdr:row>
      <xdr:rowOff>87954</xdr:rowOff>
    </xdr:to>
    <xdr:sp macro="" textlink="">
      <xdr:nvSpPr>
        <xdr:cNvPr id="653" name="楕円 652"/>
        <xdr:cNvSpPr/>
      </xdr:nvSpPr>
      <xdr:spPr>
        <a:xfrm>
          <a:off x="13652500" y="1267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104481</xdr:rowOff>
    </xdr:from>
    <xdr:ext cx="534377" cy="259045"/>
    <xdr:sp macro="" textlink="">
      <xdr:nvSpPr>
        <xdr:cNvPr id="654" name="テキスト ボックス 653"/>
        <xdr:cNvSpPr txBox="1"/>
      </xdr:nvSpPr>
      <xdr:spPr>
        <a:xfrm>
          <a:off x="13436111" y="1244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107341</xdr:rowOff>
    </xdr:from>
    <xdr:to>
      <xdr:col>67</xdr:col>
      <xdr:colOff>101600</xdr:colOff>
      <xdr:row>74</xdr:row>
      <xdr:rowOff>37491</xdr:rowOff>
    </xdr:to>
    <xdr:sp macro="" textlink="">
      <xdr:nvSpPr>
        <xdr:cNvPr id="655" name="楕円 654"/>
        <xdr:cNvSpPr/>
      </xdr:nvSpPr>
      <xdr:spPr>
        <a:xfrm>
          <a:off x="12763500" y="1262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54018</xdr:rowOff>
    </xdr:from>
    <xdr:ext cx="534377" cy="259045"/>
    <xdr:sp macro="" textlink="">
      <xdr:nvSpPr>
        <xdr:cNvPr id="656" name="テキスト ボックス 655"/>
        <xdr:cNvSpPr txBox="1"/>
      </xdr:nvSpPr>
      <xdr:spPr>
        <a:xfrm>
          <a:off x="12547111" y="1239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0" name="テキスト ボックス 669"/>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2" name="テキスト ボックス 671"/>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4" name="テキスト ボックス 673"/>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79533</xdr:rowOff>
    </xdr:from>
    <xdr:to>
      <xdr:col>85</xdr:col>
      <xdr:colOff>126364</xdr:colOff>
      <xdr:row>98</xdr:row>
      <xdr:rowOff>68218</xdr:rowOff>
    </xdr:to>
    <xdr:cxnSp macro="">
      <xdr:nvCxnSpPr>
        <xdr:cNvPr id="678" name="直線コネクタ 677"/>
        <xdr:cNvCxnSpPr/>
      </xdr:nvCxnSpPr>
      <xdr:spPr>
        <a:xfrm flipV="1">
          <a:off x="16317595" y="15510033"/>
          <a:ext cx="1269" cy="1360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72045</xdr:rowOff>
    </xdr:from>
    <xdr:ext cx="469744" cy="259045"/>
    <xdr:sp macro="" textlink="">
      <xdr:nvSpPr>
        <xdr:cNvPr id="679" name="積立金最小値テキスト"/>
        <xdr:cNvSpPr txBox="1"/>
      </xdr:nvSpPr>
      <xdr:spPr>
        <a:xfrm>
          <a:off x="16370300" y="1687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68218</xdr:rowOff>
    </xdr:from>
    <xdr:to>
      <xdr:col>86</xdr:col>
      <xdr:colOff>25400</xdr:colOff>
      <xdr:row>98</xdr:row>
      <xdr:rowOff>68218</xdr:rowOff>
    </xdr:to>
    <xdr:cxnSp macro="">
      <xdr:nvCxnSpPr>
        <xdr:cNvPr id="680" name="直線コネクタ 679"/>
        <xdr:cNvCxnSpPr/>
      </xdr:nvCxnSpPr>
      <xdr:spPr>
        <a:xfrm>
          <a:off x="16230600" y="16870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26210</xdr:rowOff>
    </xdr:from>
    <xdr:ext cx="534377" cy="259045"/>
    <xdr:sp macro="" textlink="">
      <xdr:nvSpPr>
        <xdr:cNvPr id="681" name="積立金最大値テキスト"/>
        <xdr:cNvSpPr txBox="1"/>
      </xdr:nvSpPr>
      <xdr:spPr>
        <a:xfrm>
          <a:off x="16370300" y="1528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79533</xdr:rowOff>
    </xdr:from>
    <xdr:to>
      <xdr:col>86</xdr:col>
      <xdr:colOff>25400</xdr:colOff>
      <xdr:row>90</xdr:row>
      <xdr:rowOff>79533</xdr:rowOff>
    </xdr:to>
    <xdr:cxnSp macro="">
      <xdr:nvCxnSpPr>
        <xdr:cNvPr id="682" name="直線コネクタ 681"/>
        <xdr:cNvCxnSpPr/>
      </xdr:nvCxnSpPr>
      <xdr:spPr>
        <a:xfrm>
          <a:off x="16230600" y="15510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134922</xdr:rowOff>
    </xdr:from>
    <xdr:to>
      <xdr:col>85</xdr:col>
      <xdr:colOff>127000</xdr:colOff>
      <xdr:row>97</xdr:row>
      <xdr:rowOff>14839</xdr:rowOff>
    </xdr:to>
    <xdr:cxnSp macro="">
      <xdr:nvCxnSpPr>
        <xdr:cNvPr id="683" name="直線コネクタ 682"/>
        <xdr:cNvCxnSpPr/>
      </xdr:nvCxnSpPr>
      <xdr:spPr>
        <a:xfrm>
          <a:off x="15481300" y="16594122"/>
          <a:ext cx="838200" cy="5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8473</xdr:rowOff>
    </xdr:from>
    <xdr:ext cx="534377" cy="259045"/>
    <xdr:sp macro="" textlink="">
      <xdr:nvSpPr>
        <xdr:cNvPr id="684" name="積立金平均値テキスト"/>
        <xdr:cNvSpPr txBox="1"/>
      </xdr:nvSpPr>
      <xdr:spPr>
        <a:xfrm>
          <a:off x="16370300" y="16124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157046</xdr:rowOff>
    </xdr:from>
    <xdr:to>
      <xdr:col>85</xdr:col>
      <xdr:colOff>177800</xdr:colOff>
      <xdr:row>95</xdr:row>
      <xdr:rowOff>87196</xdr:rowOff>
    </xdr:to>
    <xdr:sp macro="" textlink="">
      <xdr:nvSpPr>
        <xdr:cNvPr id="685" name="フローチャート: 判断 684"/>
        <xdr:cNvSpPr/>
      </xdr:nvSpPr>
      <xdr:spPr>
        <a:xfrm>
          <a:off x="16268700" y="16273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134922</xdr:rowOff>
    </xdr:from>
    <xdr:to>
      <xdr:col>81</xdr:col>
      <xdr:colOff>50800</xdr:colOff>
      <xdr:row>96</xdr:row>
      <xdr:rowOff>164412</xdr:rowOff>
    </xdr:to>
    <xdr:cxnSp macro="">
      <xdr:nvCxnSpPr>
        <xdr:cNvPr id="686" name="直線コネクタ 685"/>
        <xdr:cNvCxnSpPr/>
      </xdr:nvCxnSpPr>
      <xdr:spPr>
        <a:xfrm flipV="1">
          <a:off x="14592300" y="16594122"/>
          <a:ext cx="8890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117932</xdr:rowOff>
    </xdr:from>
    <xdr:to>
      <xdr:col>81</xdr:col>
      <xdr:colOff>101600</xdr:colOff>
      <xdr:row>94</xdr:row>
      <xdr:rowOff>48082</xdr:rowOff>
    </xdr:to>
    <xdr:sp macro="" textlink="">
      <xdr:nvSpPr>
        <xdr:cNvPr id="687" name="フローチャート: 判断 686"/>
        <xdr:cNvSpPr/>
      </xdr:nvSpPr>
      <xdr:spPr>
        <a:xfrm>
          <a:off x="15430500" y="1606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64609</xdr:rowOff>
    </xdr:from>
    <xdr:ext cx="534377" cy="259045"/>
    <xdr:sp macro="" textlink="">
      <xdr:nvSpPr>
        <xdr:cNvPr id="688" name="テキスト ボックス 687"/>
        <xdr:cNvSpPr txBox="1"/>
      </xdr:nvSpPr>
      <xdr:spPr>
        <a:xfrm>
          <a:off x="15214111" y="1583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164412</xdr:rowOff>
    </xdr:from>
    <xdr:to>
      <xdr:col>76</xdr:col>
      <xdr:colOff>114300</xdr:colOff>
      <xdr:row>97</xdr:row>
      <xdr:rowOff>156045</xdr:rowOff>
    </xdr:to>
    <xdr:cxnSp macro="">
      <xdr:nvCxnSpPr>
        <xdr:cNvPr id="689" name="直線コネクタ 688"/>
        <xdr:cNvCxnSpPr/>
      </xdr:nvCxnSpPr>
      <xdr:spPr>
        <a:xfrm flipV="1">
          <a:off x="13703300" y="16623612"/>
          <a:ext cx="889000" cy="16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60553</xdr:rowOff>
    </xdr:from>
    <xdr:to>
      <xdr:col>76</xdr:col>
      <xdr:colOff>165100</xdr:colOff>
      <xdr:row>94</xdr:row>
      <xdr:rowOff>162153</xdr:rowOff>
    </xdr:to>
    <xdr:sp macro="" textlink="">
      <xdr:nvSpPr>
        <xdr:cNvPr id="690" name="フローチャート: 判断 689"/>
        <xdr:cNvSpPr/>
      </xdr:nvSpPr>
      <xdr:spPr>
        <a:xfrm>
          <a:off x="14541500" y="1617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7230</xdr:rowOff>
    </xdr:from>
    <xdr:ext cx="534377" cy="259045"/>
    <xdr:sp macro="" textlink="">
      <xdr:nvSpPr>
        <xdr:cNvPr id="691" name="テキスト ボックス 690"/>
        <xdr:cNvSpPr txBox="1"/>
      </xdr:nvSpPr>
      <xdr:spPr>
        <a:xfrm>
          <a:off x="14325111" y="1595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110187</xdr:rowOff>
    </xdr:from>
    <xdr:to>
      <xdr:col>71</xdr:col>
      <xdr:colOff>177800</xdr:colOff>
      <xdr:row>97</xdr:row>
      <xdr:rowOff>156045</xdr:rowOff>
    </xdr:to>
    <xdr:cxnSp macro="">
      <xdr:nvCxnSpPr>
        <xdr:cNvPr id="692" name="直線コネクタ 691"/>
        <xdr:cNvCxnSpPr/>
      </xdr:nvCxnSpPr>
      <xdr:spPr>
        <a:xfrm>
          <a:off x="12814300" y="16740837"/>
          <a:ext cx="889000" cy="4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66588</xdr:rowOff>
    </xdr:from>
    <xdr:to>
      <xdr:col>72</xdr:col>
      <xdr:colOff>38100</xdr:colOff>
      <xdr:row>96</xdr:row>
      <xdr:rowOff>168188</xdr:rowOff>
    </xdr:to>
    <xdr:sp macro="" textlink="">
      <xdr:nvSpPr>
        <xdr:cNvPr id="693" name="フローチャート: 判断 692"/>
        <xdr:cNvSpPr/>
      </xdr:nvSpPr>
      <xdr:spPr>
        <a:xfrm>
          <a:off x="13652500" y="16525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13265</xdr:rowOff>
    </xdr:from>
    <xdr:ext cx="534377" cy="259045"/>
    <xdr:sp macro="" textlink="">
      <xdr:nvSpPr>
        <xdr:cNvPr id="694" name="テキスト ボックス 693"/>
        <xdr:cNvSpPr txBox="1"/>
      </xdr:nvSpPr>
      <xdr:spPr>
        <a:xfrm>
          <a:off x="13436111" y="1630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170190</xdr:rowOff>
    </xdr:from>
    <xdr:to>
      <xdr:col>67</xdr:col>
      <xdr:colOff>101600</xdr:colOff>
      <xdr:row>97</xdr:row>
      <xdr:rowOff>100340</xdr:rowOff>
    </xdr:to>
    <xdr:sp macro="" textlink="">
      <xdr:nvSpPr>
        <xdr:cNvPr id="695" name="フローチャート: 判断 694"/>
        <xdr:cNvSpPr/>
      </xdr:nvSpPr>
      <xdr:spPr>
        <a:xfrm>
          <a:off x="12763500" y="166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116867</xdr:rowOff>
    </xdr:from>
    <xdr:ext cx="534377" cy="259045"/>
    <xdr:sp macro="" textlink="">
      <xdr:nvSpPr>
        <xdr:cNvPr id="696" name="テキスト ボックス 695"/>
        <xdr:cNvSpPr txBox="1"/>
      </xdr:nvSpPr>
      <xdr:spPr>
        <a:xfrm>
          <a:off x="12547111" y="164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135489</xdr:rowOff>
    </xdr:from>
    <xdr:to>
      <xdr:col>85</xdr:col>
      <xdr:colOff>177800</xdr:colOff>
      <xdr:row>97</xdr:row>
      <xdr:rowOff>65639</xdr:rowOff>
    </xdr:to>
    <xdr:sp macro="" textlink="">
      <xdr:nvSpPr>
        <xdr:cNvPr id="702" name="楕円 701"/>
        <xdr:cNvSpPr/>
      </xdr:nvSpPr>
      <xdr:spPr>
        <a:xfrm>
          <a:off x="16268700" y="1659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113916</xdr:rowOff>
    </xdr:from>
    <xdr:ext cx="534377" cy="259045"/>
    <xdr:sp macro="" textlink="">
      <xdr:nvSpPr>
        <xdr:cNvPr id="703" name="積立金該当値テキスト"/>
        <xdr:cNvSpPr txBox="1"/>
      </xdr:nvSpPr>
      <xdr:spPr>
        <a:xfrm>
          <a:off x="16370300" y="1657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84122</xdr:rowOff>
    </xdr:from>
    <xdr:to>
      <xdr:col>81</xdr:col>
      <xdr:colOff>101600</xdr:colOff>
      <xdr:row>97</xdr:row>
      <xdr:rowOff>14272</xdr:rowOff>
    </xdr:to>
    <xdr:sp macro="" textlink="">
      <xdr:nvSpPr>
        <xdr:cNvPr id="704" name="楕円 703"/>
        <xdr:cNvSpPr/>
      </xdr:nvSpPr>
      <xdr:spPr>
        <a:xfrm>
          <a:off x="15430500" y="1654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5399</xdr:rowOff>
    </xdr:from>
    <xdr:ext cx="534377" cy="259045"/>
    <xdr:sp macro="" textlink="">
      <xdr:nvSpPr>
        <xdr:cNvPr id="705" name="テキスト ボックス 704"/>
        <xdr:cNvSpPr txBox="1"/>
      </xdr:nvSpPr>
      <xdr:spPr>
        <a:xfrm>
          <a:off x="15214111" y="1663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113612</xdr:rowOff>
    </xdr:from>
    <xdr:to>
      <xdr:col>76</xdr:col>
      <xdr:colOff>165100</xdr:colOff>
      <xdr:row>97</xdr:row>
      <xdr:rowOff>43762</xdr:rowOff>
    </xdr:to>
    <xdr:sp macro="" textlink="">
      <xdr:nvSpPr>
        <xdr:cNvPr id="706" name="楕円 705"/>
        <xdr:cNvSpPr/>
      </xdr:nvSpPr>
      <xdr:spPr>
        <a:xfrm>
          <a:off x="14541500" y="1657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34889</xdr:rowOff>
    </xdr:from>
    <xdr:ext cx="534377" cy="259045"/>
    <xdr:sp macro="" textlink="">
      <xdr:nvSpPr>
        <xdr:cNvPr id="707" name="テキスト ボックス 706"/>
        <xdr:cNvSpPr txBox="1"/>
      </xdr:nvSpPr>
      <xdr:spPr>
        <a:xfrm>
          <a:off x="14325111" y="1666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105245</xdr:rowOff>
    </xdr:from>
    <xdr:to>
      <xdr:col>72</xdr:col>
      <xdr:colOff>38100</xdr:colOff>
      <xdr:row>98</xdr:row>
      <xdr:rowOff>35395</xdr:rowOff>
    </xdr:to>
    <xdr:sp macro="" textlink="">
      <xdr:nvSpPr>
        <xdr:cNvPr id="708" name="楕円 707"/>
        <xdr:cNvSpPr/>
      </xdr:nvSpPr>
      <xdr:spPr>
        <a:xfrm>
          <a:off x="13652500" y="1673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26522</xdr:rowOff>
    </xdr:from>
    <xdr:ext cx="469744" cy="259045"/>
    <xdr:sp macro="" textlink="">
      <xdr:nvSpPr>
        <xdr:cNvPr id="709" name="テキスト ボックス 708"/>
        <xdr:cNvSpPr txBox="1"/>
      </xdr:nvSpPr>
      <xdr:spPr>
        <a:xfrm>
          <a:off x="13468428" y="1682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59387</xdr:rowOff>
    </xdr:from>
    <xdr:to>
      <xdr:col>67</xdr:col>
      <xdr:colOff>101600</xdr:colOff>
      <xdr:row>97</xdr:row>
      <xdr:rowOff>160987</xdr:rowOff>
    </xdr:to>
    <xdr:sp macro="" textlink="">
      <xdr:nvSpPr>
        <xdr:cNvPr id="710" name="楕円 709"/>
        <xdr:cNvSpPr/>
      </xdr:nvSpPr>
      <xdr:spPr>
        <a:xfrm>
          <a:off x="12763500" y="1669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152114</xdr:rowOff>
    </xdr:from>
    <xdr:ext cx="469744" cy="259045"/>
    <xdr:sp macro="" textlink="">
      <xdr:nvSpPr>
        <xdr:cNvPr id="711" name="テキスト ボックス 710"/>
        <xdr:cNvSpPr txBox="1"/>
      </xdr:nvSpPr>
      <xdr:spPr>
        <a:xfrm>
          <a:off x="12579428" y="16782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1" name="テキスト ボックス 730"/>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92347</xdr:rowOff>
    </xdr:from>
    <xdr:to>
      <xdr:col>116</xdr:col>
      <xdr:colOff>62864</xdr:colOff>
      <xdr:row>39</xdr:row>
      <xdr:rowOff>98878</xdr:rowOff>
    </xdr:to>
    <xdr:cxnSp macro="">
      <xdr:nvCxnSpPr>
        <xdr:cNvPr id="737" name="直線コネクタ 736"/>
        <xdr:cNvCxnSpPr/>
      </xdr:nvCxnSpPr>
      <xdr:spPr>
        <a:xfrm flipV="1">
          <a:off x="22159595" y="5578747"/>
          <a:ext cx="1269" cy="120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39024</xdr:rowOff>
    </xdr:from>
    <xdr:ext cx="534377" cy="259045"/>
    <xdr:sp macro="" textlink="">
      <xdr:nvSpPr>
        <xdr:cNvPr id="740" name="投資及び出資金最大値テキスト"/>
        <xdr:cNvSpPr txBox="1"/>
      </xdr:nvSpPr>
      <xdr:spPr>
        <a:xfrm>
          <a:off x="22212300" y="535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92347</xdr:rowOff>
    </xdr:from>
    <xdr:to>
      <xdr:col>116</xdr:col>
      <xdr:colOff>152400</xdr:colOff>
      <xdr:row>32</xdr:row>
      <xdr:rowOff>92347</xdr:rowOff>
    </xdr:to>
    <xdr:cxnSp macro="">
      <xdr:nvCxnSpPr>
        <xdr:cNvPr id="741" name="直線コネクタ 740"/>
        <xdr:cNvCxnSpPr/>
      </xdr:nvCxnSpPr>
      <xdr:spPr>
        <a:xfrm>
          <a:off x="22072600" y="557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43361</xdr:rowOff>
    </xdr:from>
    <xdr:to>
      <xdr:col>116</xdr:col>
      <xdr:colOff>63500</xdr:colOff>
      <xdr:row>36</xdr:row>
      <xdr:rowOff>85054</xdr:rowOff>
    </xdr:to>
    <xdr:cxnSp macro="">
      <xdr:nvCxnSpPr>
        <xdr:cNvPr id="742" name="直線コネクタ 741"/>
        <xdr:cNvCxnSpPr/>
      </xdr:nvCxnSpPr>
      <xdr:spPr>
        <a:xfrm flipV="1">
          <a:off x="21323300" y="6215561"/>
          <a:ext cx="838200" cy="4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8109</xdr:rowOff>
    </xdr:from>
    <xdr:ext cx="469744" cy="259045"/>
    <xdr:sp macro="" textlink="">
      <xdr:nvSpPr>
        <xdr:cNvPr id="743" name="投資及び出資金平均値テキスト"/>
        <xdr:cNvSpPr txBox="1"/>
      </xdr:nvSpPr>
      <xdr:spPr>
        <a:xfrm>
          <a:off x="22212300" y="63517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29682</xdr:rowOff>
    </xdr:from>
    <xdr:to>
      <xdr:col>116</xdr:col>
      <xdr:colOff>114300</xdr:colOff>
      <xdr:row>37</xdr:row>
      <xdr:rowOff>131282</xdr:rowOff>
    </xdr:to>
    <xdr:sp macro="" textlink="">
      <xdr:nvSpPr>
        <xdr:cNvPr id="744" name="フローチャート: 判断 743"/>
        <xdr:cNvSpPr/>
      </xdr:nvSpPr>
      <xdr:spPr>
        <a:xfrm>
          <a:off x="22110700" y="6373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35959</xdr:rowOff>
    </xdr:from>
    <xdr:to>
      <xdr:col>111</xdr:col>
      <xdr:colOff>177800</xdr:colOff>
      <xdr:row>36</xdr:row>
      <xdr:rowOff>85054</xdr:rowOff>
    </xdr:to>
    <xdr:cxnSp macro="">
      <xdr:nvCxnSpPr>
        <xdr:cNvPr id="745" name="直線コネクタ 744"/>
        <xdr:cNvCxnSpPr/>
      </xdr:nvCxnSpPr>
      <xdr:spPr>
        <a:xfrm>
          <a:off x="20434300" y="5865259"/>
          <a:ext cx="889000" cy="39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35887</xdr:rowOff>
    </xdr:from>
    <xdr:to>
      <xdr:col>112</xdr:col>
      <xdr:colOff>38100</xdr:colOff>
      <xdr:row>37</xdr:row>
      <xdr:rowOff>137487</xdr:rowOff>
    </xdr:to>
    <xdr:sp macro="" textlink="">
      <xdr:nvSpPr>
        <xdr:cNvPr id="746" name="フローチャート: 判断 745"/>
        <xdr:cNvSpPr/>
      </xdr:nvSpPr>
      <xdr:spPr>
        <a:xfrm>
          <a:off x="21272500" y="6379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128614</xdr:rowOff>
    </xdr:from>
    <xdr:ext cx="469744" cy="259045"/>
    <xdr:sp macro="" textlink="">
      <xdr:nvSpPr>
        <xdr:cNvPr id="747" name="テキスト ボックス 746"/>
        <xdr:cNvSpPr txBox="1"/>
      </xdr:nvSpPr>
      <xdr:spPr>
        <a:xfrm>
          <a:off x="21088428" y="647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29428</xdr:rowOff>
    </xdr:from>
    <xdr:to>
      <xdr:col>107</xdr:col>
      <xdr:colOff>50800</xdr:colOff>
      <xdr:row>34</xdr:row>
      <xdr:rowOff>35959</xdr:rowOff>
    </xdr:to>
    <xdr:cxnSp macro="">
      <xdr:nvCxnSpPr>
        <xdr:cNvPr id="748" name="直線コネクタ 747"/>
        <xdr:cNvCxnSpPr/>
      </xdr:nvCxnSpPr>
      <xdr:spPr>
        <a:xfrm>
          <a:off x="19545300" y="5344378"/>
          <a:ext cx="889000" cy="52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11611</xdr:rowOff>
    </xdr:from>
    <xdr:to>
      <xdr:col>107</xdr:col>
      <xdr:colOff>101600</xdr:colOff>
      <xdr:row>37</xdr:row>
      <xdr:rowOff>113211</xdr:rowOff>
    </xdr:to>
    <xdr:sp macro="" textlink="">
      <xdr:nvSpPr>
        <xdr:cNvPr id="749" name="フローチャート: 判断 748"/>
        <xdr:cNvSpPr/>
      </xdr:nvSpPr>
      <xdr:spPr>
        <a:xfrm>
          <a:off x="20383500" y="63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104338</xdr:rowOff>
    </xdr:from>
    <xdr:ext cx="469744" cy="259045"/>
    <xdr:sp macro="" textlink="">
      <xdr:nvSpPr>
        <xdr:cNvPr id="750" name="テキスト ボックス 749"/>
        <xdr:cNvSpPr txBox="1"/>
      </xdr:nvSpPr>
      <xdr:spPr>
        <a:xfrm>
          <a:off x="20199428" y="64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29428</xdr:rowOff>
    </xdr:from>
    <xdr:to>
      <xdr:col>102</xdr:col>
      <xdr:colOff>114300</xdr:colOff>
      <xdr:row>36</xdr:row>
      <xdr:rowOff>147211</xdr:rowOff>
    </xdr:to>
    <xdr:cxnSp macro="">
      <xdr:nvCxnSpPr>
        <xdr:cNvPr id="751" name="直線コネクタ 750"/>
        <xdr:cNvCxnSpPr/>
      </xdr:nvCxnSpPr>
      <xdr:spPr>
        <a:xfrm flipV="1">
          <a:off x="18656300" y="5344378"/>
          <a:ext cx="889000" cy="97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134402</xdr:rowOff>
    </xdr:from>
    <xdr:to>
      <xdr:col>102</xdr:col>
      <xdr:colOff>165100</xdr:colOff>
      <xdr:row>38</xdr:row>
      <xdr:rowOff>64553</xdr:rowOff>
    </xdr:to>
    <xdr:sp macro="" textlink="">
      <xdr:nvSpPr>
        <xdr:cNvPr id="752" name="フローチャート: 判断 751"/>
        <xdr:cNvSpPr/>
      </xdr:nvSpPr>
      <xdr:spPr>
        <a:xfrm>
          <a:off x="19494500" y="647805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55680</xdr:rowOff>
    </xdr:from>
    <xdr:ext cx="469744" cy="259045"/>
    <xdr:sp macro="" textlink="">
      <xdr:nvSpPr>
        <xdr:cNvPr id="753" name="テキスト ボックス 752"/>
        <xdr:cNvSpPr txBox="1"/>
      </xdr:nvSpPr>
      <xdr:spPr>
        <a:xfrm>
          <a:off x="19310428" y="657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51018</xdr:rowOff>
    </xdr:from>
    <xdr:to>
      <xdr:col>98</xdr:col>
      <xdr:colOff>38100</xdr:colOff>
      <xdr:row>38</xdr:row>
      <xdr:rowOff>152618</xdr:rowOff>
    </xdr:to>
    <xdr:sp macro="" textlink="">
      <xdr:nvSpPr>
        <xdr:cNvPr id="754" name="フローチャート: 判断 753"/>
        <xdr:cNvSpPr/>
      </xdr:nvSpPr>
      <xdr:spPr>
        <a:xfrm>
          <a:off x="18605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143745</xdr:rowOff>
    </xdr:from>
    <xdr:ext cx="469744" cy="259045"/>
    <xdr:sp macro="" textlink="">
      <xdr:nvSpPr>
        <xdr:cNvPr id="755" name="テキスト ボックス 754"/>
        <xdr:cNvSpPr txBox="1"/>
      </xdr:nvSpPr>
      <xdr:spPr>
        <a:xfrm>
          <a:off x="18421428" y="665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164011</xdr:rowOff>
    </xdr:from>
    <xdr:to>
      <xdr:col>116</xdr:col>
      <xdr:colOff>114300</xdr:colOff>
      <xdr:row>36</xdr:row>
      <xdr:rowOff>94161</xdr:rowOff>
    </xdr:to>
    <xdr:sp macro="" textlink="">
      <xdr:nvSpPr>
        <xdr:cNvPr id="761" name="楕円 760"/>
        <xdr:cNvSpPr/>
      </xdr:nvSpPr>
      <xdr:spPr>
        <a:xfrm>
          <a:off x="22110700" y="61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15438</xdr:rowOff>
    </xdr:from>
    <xdr:ext cx="469744" cy="259045"/>
    <xdr:sp macro="" textlink="">
      <xdr:nvSpPr>
        <xdr:cNvPr id="762" name="投資及び出資金該当値テキスト"/>
        <xdr:cNvSpPr txBox="1"/>
      </xdr:nvSpPr>
      <xdr:spPr>
        <a:xfrm>
          <a:off x="22212300" y="601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34254</xdr:rowOff>
    </xdr:from>
    <xdr:to>
      <xdr:col>112</xdr:col>
      <xdr:colOff>38100</xdr:colOff>
      <xdr:row>36</xdr:row>
      <xdr:rowOff>135854</xdr:rowOff>
    </xdr:to>
    <xdr:sp macro="" textlink="">
      <xdr:nvSpPr>
        <xdr:cNvPr id="763" name="楕円 762"/>
        <xdr:cNvSpPr/>
      </xdr:nvSpPr>
      <xdr:spPr>
        <a:xfrm>
          <a:off x="21272500" y="620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152381</xdr:rowOff>
    </xdr:from>
    <xdr:ext cx="469744" cy="259045"/>
    <xdr:sp macro="" textlink="">
      <xdr:nvSpPr>
        <xdr:cNvPr id="764" name="テキスト ボックス 763"/>
        <xdr:cNvSpPr txBox="1"/>
      </xdr:nvSpPr>
      <xdr:spPr>
        <a:xfrm>
          <a:off x="21088428" y="598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156609</xdr:rowOff>
    </xdr:from>
    <xdr:to>
      <xdr:col>107</xdr:col>
      <xdr:colOff>101600</xdr:colOff>
      <xdr:row>34</xdr:row>
      <xdr:rowOff>86759</xdr:rowOff>
    </xdr:to>
    <xdr:sp macro="" textlink="">
      <xdr:nvSpPr>
        <xdr:cNvPr id="765" name="楕円 764"/>
        <xdr:cNvSpPr/>
      </xdr:nvSpPr>
      <xdr:spPr>
        <a:xfrm>
          <a:off x="20383500" y="581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103286</xdr:rowOff>
    </xdr:from>
    <xdr:ext cx="469744" cy="259045"/>
    <xdr:sp macro="" textlink="">
      <xdr:nvSpPr>
        <xdr:cNvPr id="766" name="テキスト ボックス 765"/>
        <xdr:cNvSpPr txBox="1"/>
      </xdr:nvSpPr>
      <xdr:spPr>
        <a:xfrm>
          <a:off x="20199428" y="5589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150078</xdr:rowOff>
    </xdr:from>
    <xdr:to>
      <xdr:col>102</xdr:col>
      <xdr:colOff>165100</xdr:colOff>
      <xdr:row>31</xdr:row>
      <xdr:rowOff>80228</xdr:rowOff>
    </xdr:to>
    <xdr:sp macro="" textlink="">
      <xdr:nvSpPr>
        <xdr:cNvPr id="767" name="楕円 766"/>
        <xdr:cNvSpPr/>
      </xdr:nvSpPr>
      <xdr:spPr>
        <a:xfrm>
          <a:off x="19494500" y="529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29</xdr:row>
      <xdr:rowOff>96755</xdr:rowOff>
    </xdr:from>
    <xdr:ext cx="534377" cy="259045"/>
    <xdr:sp macro="" textlink="">
      <xdr:nvSpPr>
        <xdr:cNvPr id="768" name="テキスト ボックス 767"/>
        <xdr:cNvSpPr txBox="1"/>
      </xdr:nvSpPr>
      <xdr:spPr>
        <a:xfrm>
          <a:off x="19278111" y="506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96411</xdr:rowOff>
    </xdr:from>
    <xdr:to>
      <xdr:col>98</xdr:col>
      <xdr:colOff>38100</xdr:colOff>
      <xdr:row>37</xdr:row>
      <xdr:rowOff>26561</xdr:rowOff>
    </xdr:to>
    <xdr:sp macro="" textlink="">
      <xdr:nvSpPr>
        <xdr:cNvPr id="769" name="楕円 768"/>
        <xdr:cNvSpPr/>
      </xdr:nvSpPr>
      <xdr:spPr>
        <a:xfrm>
          <a:off x="18605500" y="626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43088</xdr:rowOff>
    </xdr:from>
    <xdr:ext cx="469744" cy="259045"/>
    <xdr:sp macro="" textlink="">
      <xdr:nvSpPr>
        <xdr:cNvPr id="770" name="テキスト ボックス 769"/>
        <xdr:cNvSpPr txBox="1"/>
      </xdr:nvSpPr>
      <xdr:spPr>
        <a:xfrm>
          <a:off x="18421428" y="604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1" name="直線コネクタ 780"/>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2" name="テキスト ボックス 781"/>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4" name="テキスト ボックス 78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5" name="直線コネクタ 784"/>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6" name="テキスト ボックス 785"/>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14198</xdr:rowOff>
    </xdr:from>
    <xdr:to>
      <xdr:col>116</xdr:col>
      <xdr:colOff>62864</xdr:colOff>
      <xdr:row>58</xdr:row>
      <xdr:rowOff>12484</xdr:rowOff>
    </xdr:to>
    <xdr:cxnSp macro="">
      <xdr:nvCxnSpPr>
        <xdr:cNvPr id="790" name="直線コネクタ 789"/>
        <xdr:cNvCxnSpPr/>
      </xdr:nvCxnSpPr>
      <xdr:spPr>
        <a:xfrm flipV="1">
          <a:off x="22159595" y="8758148"/>
          <a:ext cx="1269" cy="1198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16311</xdr:rowOff>
    </xdr:from>
    <xdr:ext cx="378565" cy="259045"/>
    <xdr:sp macro="" textlink="">
      <xdr:nvSpPr>
        <xdr:cNvPr id="791" name="貸付金最小値テキスト"/>
        <xdr:cNvSpPr txBox="1"/>
      </xdr:nvSpPr>
      <xdr:spPr>
        <a:xfrm>
          <a:off x="22212300" y="9960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12484</xdr:rowOff>
    </xdr:from>
    <xdr:to>
      <xdr:col>116</xdr:col>
      <xdr:colOff>152400</xdr:colOff>
      <xdr:row>58</xdr:row>
      <xdr:rowOff>12484</xdr:rowOff>
    </xdr:to>
    <xdr:cxnSp macro="">
      <xdr:nvCxnSpPr>
        <xdr:cNvPr id="792" name="直線コネクタ 791"/>
        <xdr:cNvCxnSpPr/>
      </xdr:nvCxnSpPr>
      <xdr:spPr>
        <a:xfrm>
          <a:off x="22072600" y="9956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132325</xdr:rowOff>
    </xdr:from>
    <xdr:ext cx="534377" cy="259045"/>
    <xdr:sp macro="" textlink="">
      <xdr:nvSpPr>
        <xdr:cNvPr id="793" name="貸付金最大値テキスト"/>
        <xdr:cNvSpPr txBox="1"/>
      </xdr:nvSpPr>
      <xdr:spPr>
        <a:xfrm>
          <a:off x="22212300" y="853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14198</xdr:rowOff>
    </xdr:from>
    <xdr:to>
      <xdr:col>116</xdr:col>
      <xdr:colOff>152400</xdr:colOff>
      <xdr:row>51</xdr:row>
      <xdr:rowOff>14198</xdr:rowOff>
    </xdr:to>
    <xdr:cxnSp macro="">
      <xdr:nvCxnSpPr>
        <xdr:cNvPr id="794" name="直線コネクタ 793"/>
        <xdr:cNvCxnSpPr/>
      </xdr:nvCxnSpPr>
      <xdr:spPr>
        <a:xfrm>
          <a:off x="22072600" y="875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40716</xdr:rowOff>
    </xdr:from>
    <xdr:to>
      <xdr:col>116</xdr:col>
      <xdr:colOff>63500</xdr:colOff>
      <xdr:row>56</xdr:row>
      <xdr:rowOff>45745</xdr:rowOff>
    </xdr:to>
    <xdr:cxnSp macro="">
      <xdr:nvCxnSpPr>
        <xdr:cNvPr id="795" name="直線コネクタ 794"/>
        <xdr:cNvCxnSpPr/>
      </xdr:nvCxnSpPr>
      <xdr:spPr>
        <a:xfrm flipV="1">
          <a:off x="21323300" y="9641916"/>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64514</xdr:rowOff>
    </xdr:from>
    <xdr:ext cx="469744" cy="259045"/>
    <xdr:sp macro="" textlink="">
      <xdr:nvSpPr>
        <xdr:cNvPr id="796" name="貸付金平均値テキスト"/>
        <xdr:cNvSpPr txBox="1"/>
      </xdr:nvSpPr>
      <xdr:spPr>
        <a:xfrm>
          <a:off x="22212300" y="9322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41637</xdr:rowOff>
    </xdr:from>
    <xdr:to>
      <xdr:col>116</xdr:col>
      <xdr:colOff>114300</xdr:colOff>
      <xdr:row>55</xdr:row>
      <xdr:rowOff>143237</xdr:rowOff>
    </xdr:to>
    <xdr:sp macro="" textlink="">
      <xdr:nvSpPr>
        <xdr:cNvPr id="797" name="フローチャート: 判断 796"/>
        <xdr:cNvSpPr/>
      </xdr:nvSpPr>
      <xdr:spPr>
        <a:xfrm>
          <a:off x="22110700" y="947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39345</xdr:rowOff>
    </xdr:from>
    <xdr:to>
      <xdr:col>111</xdr:col>
      <xdr:colOff>177800</xdr:colOff>
      <xdr:row>56</xdr:row>
      <xdr:rowOff>45745</xdr:rowOff>
    </xdr:to>
    <xdr:cxnSp macro="">
      <xdr:nvCxnSpPr>
        <xdr:cNvPr id="798" name="直線コネクタ 797"/>
        <xdr:cNvCxnSpPr/>
      </xdr:nvCxnSpPr>
      <xdr:spPr>
        <a:xfrm>
          <a:off x="20434300" y="9640545"/>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87700</xdr:rowOff>
    </xdr:from>
    <xdr:to>
      <xdr:col>112</xdr:col>
      <xdr:colOff>38100</xdr:colOff>
      <xdr:row>56</xdr:row>
      <xdr:rowOff>17850</xdr:rowOff>
    </xdr:to>
    <xdr:sp macro="" textlink="">
      <xdr:nvSpPr>
        <xdr:cNvPr id="799" name="フローチャート: 判断 798"/>
        <xdr:cNvSpPr/>
      </xdr:nvSpPr>
      <xdr:spPr>
        <a:xfrm>
          <a:off x="21272500" y="951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34377</xdr:rowOff>
    </xdr:from>
    <xdr:ext cx="469744" cy="259045"/>
    <xdr:sp macro="" textlink="">
      <xdr:nvSpPr>
        <xdr:cNvPr id="800" name="テキスト ボックス 799"/>
        <xdr:cNvSpPr txBox="1"/>
      </xdr:nvSpPr>
      <xdr:spPr>
        <a:xfrm>
          <a:off x="21088428" y="929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39345</xdr:rowOff>
    </xdr:from>
    <xdr:to>
      <xdr:col>107</xdr:col>
      <xdr:colOff>50800</xdr:colOff>
      <xdr:row>56</xdr:row>
      <xdr:rowOff>42773</xdr:rowOff>
    </xdr:to>
    <xdr:cxnSp macro="">
      <xdr:nvCxnSpPr>
        <xdr:cNvPr id="801" name="直線コネクタ 800"/>
        <xdr:cNvCxnSpPr/>
      </xdr:nvCxnSpPr>
      <xdr:spPr>
        <a:xfrm flipV="1">
          <a:off x="19545300" y="9640545"/>
          <a:ext cx="8890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80328</xdr:rowOff>
    </xdr:from>
    <xdr:to>
      <xdr:col>107</xdr:col>
      <xdr:colOff>101600</xdr:colOff>
      <xdr:row>56</xdr:row>
      <xdr:rowOff>10478</xdr:rowOff>
    </xdr:to>
    <xdr:sp macro="" textlink="">
      <xdr:nvSpPr>
        <xdr:cNvPr id="802" name="フローチャート: 判断 801"/>
        <xdr:cNvSpPr/>
      </xdr:nvSpPr>
      <xdr:spPr>
        <a:xfrm>
          <a:off x="20383500" y="951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27005</xdr:rowOff>
    </xdr:from>
    <xdr:ext cx="469744" cy="259045"/>
    <xdr:sp macro="" textlink="">
      <xdr:nvSpPr>
        <xdr:cNvPr id="803" name="テキスト ボックス 802"/>
        <xdr:cNvSpPr txBox="1"/>
      </xdr:nvSpPr>
      <xdr:spPr>
        <a:xfrm>
          <a:off x="20199428" y="928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42773</xdr:rowOff>
    </xdr:from>
    <xdr:to>
      <xdr:col>102</xdr:col>
      <xdr:colOff>114300</xdr:colOff>
      <xdr:row>56</xdr:row>
      <xdr:rowOff>44603</xdr:rowOff>
    </xdr:to>
    <xdr:cxnSp macro="">
      <xdr:nvCxnSpPr>
        <xdr:cNvPr id="804" name="直線コネクタ 803"/>
        <xdr:cNvCxnSpPr/>
      </xdr:nvCxnSpPr>
      <xdr:spPr>
        <a:xfrm flipV="1">
          <a:off x="18656300" y="9643973"/>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141478</xdr:rowOff>
    </xdr:from>
    <xdr:to>
      <xdr:col>102</xdr:col>
      <xdr:colOff>165100</xdr:colOff>
      <xdr:row>56</xdr:row>
      <xdr:rowOff>71628</xdr:rowOff>
    </xdr:to>
    <xdr:sp macro="" textlink="">
      <xdr:nvSpPr>
        <xdr:cNvPr id="805" name="フローチャート: 判断 804"/>
        <xdr:cNvSpPr/>
      </xdr:nvSpPr>
      <xdr:spPr>
        <a:xfrm>
          <a:off x="19494500" y="957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88155</xdr:rowOff>
    </xdr:from>
    <xdr:ext cx="469744" cy="259045"/>
    <xdr:sp macro="" textlink="">
      <xdr:nvSpPr>
        <xdr:cNvPr id="806" name="テキスト ボックス 805"/>
        <xdr:cNvSpPr txBox="1"/>
      </xdr:nvSpPr>
      <xdr:spPr>
        <a:xfrm>
          <a:off x="19310428" y="934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167253</xdr:rowOff>
    </xdr:from>
    <xdr:to>
      <xdr:col>98</xdr:col>
      <xdr:colOff>38100</xdr:colOff>
      <xdr:row>56</xdr:row>
      <xdr:rowOff>97403</xdr:rowOff>
    </xdr:to>
    <xdr:sp macro="" textlink="">
      <xdr:nvSpPr>
        <xdr:cNvPr id="807" name="フローチャート: 判断 806"/>
        <xdr:cNvSpPr/>
      </xdr:nvSpPr>
      <xdr:spPr>
        <a:xfrm>
          <a:off x="18605500" y="95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88530</xdr:rowOff>
    </xdr:from>
    <xdr:ext cx="469744" cy="259045"/>
    <xdr:sp macro="" textlink="">
      <xdr:nvSpPr>
        <xdr:cNvPr id="808" name="テキスト ボックス 807"/>
        <xdr:cNvSpPr txBox="1"/>
      </xdr:nvSpPr>
      <xdr:spPr>
        <a:xfrm>
          <a:off x="18421428" y="968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161366</xdr:rowOff>
    </xdr:from>
    <xdr:to>
      <xdr:col>116</xdr:col>
      <xdr:colOff>114300</xdr:colOff>
      <xdr:row>56</xdr:row>
      <xdr:rowOff>91516</xdr:rowOff>
    </xdr:to>
    <xdr:sp macro="" textlink="">
      <xdr:nvSpPr>
        <xdr:cNvPr id="814" name="楕円 813"/>
        <xdr:cNvSpPr/>
      </xdr:nvSpPr>
      <xdr:spPr>
        <a:xfrm>
          <a:off x="22110700" y="95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139793</xdr:rowOff>
    </xdr:from>
    <xdr:ext cx="469744" cy="259045"/>
    <xdr:sp macro="" textlink="">
      <xdr:nvSpPr>
        <xdr:cNvPr id="815" name="貸付金該当値テキスト"/>
        <xdr:cNvSpPr txBox="1"/>
      </xdr:nvSpPr>
      <xdr:spPr>
        <a:xfrm>
          <a:off x="22212300" y="956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166395</xdr:rowOff>
    </xdr:from>
    <xdr:to>
      <xdr:col>112</xdr:col>
      <xdr:colOff>38100</xdr:colOff>
      <xdr:row>56</xdr:row>
      <xdr:rowOff>96545</xdr:rowOff>
    </xdr:to>
    <xdr:sp macro="" textlink="">
      <xdr:nvSpPr>
        <xdr:cNvPr id="816" name="楕円 815"/>
        <xdr:cNvSpPr/>
      </xdr:nvSpPr>
      <xdr:spPr>
        <a:xfrm>
          <a:off x="21272500" y="959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87672</xdr:rowOff>
    </xdr:from>
    <xdr:ext cx="469744" cy="259045"/>
    <xdr:sp macro="" textlink="">
      <xdr:nvSpPr>
        <xdr:cNvPr id="817" name="テキスト ボックス 816"/>
        <xdr:cNvSpPr txBox="1"/>
      </xdr:nvSpPr>
      <xdr:spPr>
        <a:xfrm>
          <a:off x="21088428" y="9688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159995</xdr:rowOff>
    </xdr:from>
    <xdr:to>
      <xdr:col>107</xdr:col>
      <xdr:colOff>101600</xdr:colOff>
      <xdr:row>56</xdr:row>
      <xdr:rowOff>90145</xdr:rowOff>
    </xdr:to>
    <xdr:sp macro="" textlink="">
      <xdr:nvSpPr>
        <xdr:cNvPr id="818" name="楕円 817"/>
        <xdr:cNvSpPr/>
      </xdr:nvSpPr>
      <xdr:spPr>
        <a:xfrm>
          <a:off x="20383500" y="958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81272</xdr:rowOff>
    </xdr:from>
    <xdr:ext cx="469744" cy="259045"/>
    <xdr:sp macro="" textlink="">
      <xdr:nvSpPr>
        <xdr:cNvPr id="819" name="テキスト ボックス 818"/>
        <xdr:cNvSpPr txBox="1"/>
      </xdr:nvSpPr>
      <xdr:spPr>
        <a:xfrm>
          <a:off x="20199428" y="9682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163423</xdr:rowOff>
    </xdr:from>
    <xdr:to>
      <xdr:col>102</xdr:col>
      <xdr:colOff>165100</xdr:colOff>
      <xdr:row>56</xdr:row>
      <xdr:rowOff>93573</xdr:rowOff>
    </xdr:to>
    <xdr:sp macro="" textlink="">
      <xdr:nvSpPr>
        <xdr:cNvPr id="820" name="楕円 819"/>
        <xdr:cNvSpPr/>
      </xdr:nvSpPr>
      <xdr:spPr>
        <a:xfrm>
          <a:off x="19494500" y="959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84700</xdr:rowOff>
    </xdr:from>
    <xdr:ext cx="469744" cy="259045"/>
    <xdr:sp macro="" textlink="">
      <xdr:nvSpPr>
        <xdr:cNvPr id="821" name="テキスト ボックス 820"/>
        <xdr:cNvSpPr txBox="1"/>
      </xdr:nvSpPr>
      <xdr:spPr>
        <a:xfrm>
          <a:off x="19310428" y="9685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165253</xdr:rowOff>
    </xdr:from>
    <xdr:to>
      <xdr:col>98</xdr:col>
      <xdr:colOff>38100</xdr:colOff>
      <xdr:row>56</xdr:row>
      <xdr:rowOff>95403</xdr:rowOff>
    </xdr:to>
    <xdr:sp macro="" textlink="">
      <xdr:nvSpPr>
        <xdr:cNvPr id="822" name="楕円 821"/>
        <xdr:cNvSpPr/>
      </xdr:nvSpPr>
      <xdr:spPr>
        <a:xfrm>
          <a:off x="18605500" y="959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111930</xdr:rowOff>
    </xdr:from>
    <xdr:ext cx="469744" cy="259045"/>
    <xdr:sp macro="" textlink="">
      <xdr:nvSpPr>
        <xdr:cNvPr id="823" name="テキスト ボックス 822"/>
        <xdr:cNvSpPr txBox="1"/>
      </xdr:nvSpPr>
      <xdr:spPr>
        <a:xfrm>
          <a:off x="18421428" y="937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2" name="テキスト ボックス 84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61244</xdr:rowOff>
    </xdr:from>
    <xdr:to>
      <xdr:col>116</xdr:col>
      <xdr:colOff>62864</xdr:colOff>
      <xdr:row>78</xdr:row>
      <xdr:rowOff>139791</xdr:rowOff>
    </xdr:to>
    <xdr:cxnSp macro="">
      <xdr:nvCxnSpPr>
        <xdr:cNvPr id="846" name="直線コネクタ 845"/>
        <xdr:cNvCxnSpPr/>
      </xdr:nvCxnSpPr>
      <xdr:spPr>
        <a:xfrm flipV="1">
          <a:off x="22159595" y="12405644"/>
          <a:ext cx="1269" cy="110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143618</xdr:rowOff>
    </xdr:from>
    <xdr:ext cx="534377" cy="259045"/>
    <xdr:sp macro="" textlink="">
      <xdr:nvSpPr>
        <xdr:cNvPr id="847" name="繰出金最小値テキスト"/>
        <xdr:cNvSpPr txBox="1"/>
      </xdr:nvSpPr>
      <xdr:spPr>
        <a:xfrm>
          <a:off x="22212300" y="1351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139791</xdr:rowOff>
    </xdr:from>
    <xdr:to>
      <xdr:col>116</xdr:col>
      <xdr:colOff>152400</xdr:colOff>
      <xdr:row>78</xdr:row>
      <xdr:rowOff>139791</xdr:rowOff>
    </xdr:to>
    <xdr:cxnSp macro="">
      <xdr:nvCxnSpPr>
        <xdr:cNvPr id="848" name="直線コネクタ 847"/>
        <xdr:cNvCxnSpPr/>
      </xdr:nvCxnSpPr>
      <xdr:spPr>
        <a:xfrm>
          <a:off x="22072600" y="13512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7921</xdr:rowOff>
    </xdr:from>
    <xdr:ext cx="534377" cy="259045"/>
    <xdr:sp macro="" textlink="">
      <xdr:nvSpPr>
        <xdr:cNvPr id="849" name="繰出金最大値テキスト"/>
        <xdr:cNvSpPr txBox="1"/>
      </xdr:nvSpPr>
      <xdr:spPr>
        <a:xfrm>
          <a:off x="22212300" y="1218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61244</xdr:rowOff>
    </xdr:from>
    <xdr:to>
      <xdr:col>116</xdr:col>
      <xdr:colOff>152400</xdr:colOff>
      <xdr:row>72</xdr:row>
      <xdr:rowOff>61244</xdr:rowOff>
    </xdr:to>
    <xdr:cxnSp macro="">
      <xdr:nvCxnSpPr>
        <xdr:cNvPr id="850" name="直線コネクタ 849"/>
        <xdr:cNvCxnSpPr/>
      </xdr:nvCxnSpPr>
      <xdr:spPr>
        <a:xfrm>
          <a:off x="22072600" y="12405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135403</xdr:rowOff>
    </xdr:from>
    <xdr:to>
      <xdr:col>116</xdr:col>
      <xdr:colOff>63500</xdr:colOff>
      <xdr:row>75</xdr:row>
      <xdr:rowOff>14107</xdr:rowOff>
    </xdr:to>
    <xdr:cxnSp macro="">
      <xdr:nvCxnSpPr>
        <xdr:cNvPr id="851" name="直線コネクタ 850"/>
        <xdr:cNvCxnSpPr/>
      </xdr:nvCxnSpPr>
      <xdr:spPr>
        <a:xfrm flipV="1">
          <a:off x="21323300" y="12822703"/>
          <a:ext cx="838200" cy="5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21972</xdr:rowOff>
    </xdr:from>
    <xdr:ext cx="534377" cy="259045"/>
    <xdr:sp macro="" textlink="">
      <xdr:nvSpPr>
        <xdr:cNvPr id="852" name="繰出金平均値テキスト"/>
        <xdr:cNvSpPr txBox="1"/>
      </xdr:nvSpPr>
      <xdr:spPr>
        <a:xfrm>
          <a:off x="22212300" y="12880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43545</xdr:rowOff>
    </xdr:from>
    <xdr:to>
      <xdr:col>116</xdr:col>
      <xdr:colOff>114300</xdr:colOff>
      <xdr:row>75</xdr:row>
      <xdr:rowOff>145145</xdr:rowOff>
    </xdr:to>
    <xdr:sp macro="" textlink="">
      <xdr:nvSpPr>
        <xdr:cNvPr id="853" name="フローチャート: 判断 852"/>
        <xdr:cNvSpPr/>
      </xdr:nvSpPr>
      <xdr:spPr>
        <a:xfrm>
          <a:off x="22110700" y="1290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14107</xdr:rowOff>
    </xdr:from>
    <xdr:to>
      <xdr:col>111</xdr:col>
      <xdr:colOff>177800</xdr:colOff>
      <xdr:row>75</xdr:row>
      <xdr:rowOff>64948</xdr:rowOff>
    </xdr:to>
    <xdr:cxnSp macro="">
      <xdr:nvCxnSpPr>
        <xdr:cNvPr id="854" name="直線コネクタ 853"/>
        <xdr:cNvCxnSpPr/>
      </xdr:nvCxnSpPr>
      <xdr:spPr>
        <a:xfrm flipV="1">
          <a:off x="20434300" y="12872857"/>
          <a:ext cx="889000" cy="5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102388</xdr:rowOff>
    </xdr:from>
    <xdr:to>
      <xdr:col>112</xdr:col>
      <xdr:colOff>38100</xdr:colOff>
      <xdr:row>76</xdr:row>
      <xdr:rowOff>32538</xdr:rowOff>
    </xdr:to>
    <xdr:sp macro="" textlink="">
      <xdr:nvSpPr>
        <xdr:cNvPr id="855" name="フローチャート: 判断 854"/>
        <xdr:cNvSpPr/>
      </xdr:nvSpPr>
      <xdr:spPr>
        <a:xfrm>
          <a:off x="21272500" y="129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23665</xdr:rowOff>
    </xdr:from>
    <xdr:ext cx="534377" cy="259045"/>
    <xdr:sp macro="" textlink="">
      <xdr:nvSpPr>
        <xdr:cNvPr id="856" name="テキスト ボックス 855"/>
        <xdr:cNvSpPr txBox="1"/>
      </xdr:nvSpPr>
      <xdr:spPr>
        <a:xfrm>
          <a:off x="21056111" y="1305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64948</xdr:rowOff>
    </xdr:from>
    <xdr:to>
      <xdr:col>107</xdr:col>
      <xdr:colOff>50800</xdr:colOff>
      <xdr:row>75</xdr:row>
      <xdr:rowOff>136225</xdr:rowOff>
    </xdr:to>
    <xdr:cxnSp macro="">
      <xdr:nvCxnSpPr>
        <xdr:cNvPr id="857" name="直線コネクタ 856"/>
        <xdr:cNvCxnSpPr/>
      </xdr:nvCxnSpPr>
      <xdr:spPr>
        <a:xfrm flipV="1">
          <a:off x="19545300" y="12923698"/>
          <a:ext cx="889000" cy="7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129362</xdr:rowOff>
    </xdr:from>
    <xdr:to>
      <xdr:col>107</xdr:col>
      <xdr:colOff>101600</xdr:colOff>
      <xdr:row>76</xdr:row>
      <xdr:rowOff>59513</xdr:rowOff>
    </xdr:to>
    <xdr:sp macro="" textlink="">
      <xdr:nvSpPr>
        <xdr:cNvPr id="858" name="フローチャート: 判断 857"/>
        <xdr:cNvSpPr/>
      </xdr:nvSpPr>
      <xdr:spPr>
        <a:xfrm>
          <a:off x="20383500" y="129881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50640</xdr:rowOff>
    </xdr:from>
    <xdr:ext cx="534377" cy="259045"/>
    <xdr:sp macro="" textlink="">
      <xdr:nvSpPr>
        <xdr:cNvPr id="859" name="テキスト ボックス 858"/>
        <xdr:cNvSpPr txBox="1"/>
      </xdr:nvSpPr>
      <xdr:spPr>
        <a:xfrm>
          <a:off x="20167111" y="1308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162103</xdr:rowOff>
    </xdr:from>
    <xdr:to>
      <xdr:col>102</xdr:col>
      <xdr:colOff>114300</xdr:colOff>
      <xdr:row>75</xdr:row>
      <xdr:rowOff>136225</xdr:rowOff>
    </xdr:to>
    <xdr:cxnSp macro="">
      <xdr:nvCxnSpPr>
        <xdr:cNvPr id="860" name="直線コネクタ 859"/>
        <xdr:cNvCxnSpPr/>
      </xdr:nvCxnSpPr>
      <xdr:spPr>
        <a:xfrm>
          <a:off x="18656300" y="12163603"/>
          <a:ext cx="889000" cy="83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134941</xdr:rowOff>
    </xdr:from>
    <xdr:to>
      <xdr:col>102</xdr:col>
      <xdr:colOff>165100</xdr:colOff>
      <xdr:row>77</xdr:row>
      <xdr:rowOff>65091</xdr:rowOff>
    </xdr:to>
    <xdr:sp macro="" textlink="">
      <xdr:nvSpPr>
        <xdr:cNvPr id="861" name="フローチャート: 判断 860"/>
        <xdr:cNvSpPr/>
      </xdr:nvSpPr>
      <xdr:spPr>
        <a:xfrm>
          <a:off x="19494500" y="13165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56218</xdr:rowOff>
    </xdr:from>
    <xdr:ext cx="534377" cy="259045"/>
    <xdr:sp macro="" textlink="">
      <xdr:nvSpPr>
        <xdr:cNvPr id="862" name="テキスト ボックス 861"/>
        <xdr:cNvSpPr txBox="1"/>
      </xdr:nvSpPr>
      <xdr:spPr>
        <a:xfrm>
          <a:off x="19278111" y="1325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35408</xdr:rowOff>
    </xdr:from>
    <xdr:to>
      <xdr:col>98</xdr:col>
      <xdr:colOff>38100</xdr:colOff>
      <xdr:row>75</xdr:row>
      <xdr:rowOff>137008</xdr:rowOff>
    </xdr:to>
    <xdr:sp macro="" textlink="">
      <xdr:nvSpPr>
        <xdr:cNvPr id="863" name="フローチャート: 判断 862"/>
        <xdr:cNvSpPr/>
      </xdr:nvSpPr>
      <xdr:spPr>
        <a:xfrm>
          <a:off x="18605500" y="1289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128134</xdr:rowOff>
    </xdr:from>
    <xdr:ext cx="534377" cy="259045"/>
    <xdr:sp macro="" textlink="">
      <xdr:nvSpPr>
        <xdr:cNvPr id="864" name="テキスト ボックス 863"/>
        <xdr:cNvSpPr txBox="1"/>
      </xdr:nvSpPr>
      <xdr:spPr>
        <a:xfrm>
          <a:off x="18389111" y="1298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84603</xdr:rowOff>
    </xdr:from>
    <xdr:to>
      <xdr:col>116</xdr:col>
      <xdr:colOff>114300</xdr:colOff>
      <xdr:row>75</xdr:row>
      <xdr:rowOff>14753</xdr:rowOff>
    </xdr:to>
    <xdr:sp macro="" textlink="">
      <xdr:nvSpPr>
        <xdr:cNvPr id="870" name="楕円 869"/>
        <xdr:cNvSpPr/>
      </xdr:nvSpPr>
      <xdr:spPr>
        <a:xfrm>
          <a:off x="22110700" y="1277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107480</xdr:rowOff>
    </xdr:from>
    <xdr:ext cx="534377" cy="259045"/>
    <xdr:sp macro="" textlink="">
      <xdr:nvSpPr>
        <xdr:cNvPr id="871" name="繰出金該当値テキスト"/>
        <xdr:cNvSpPr txBox="1"/>
      </xdr:nvSpPr>
      <xdr:spPr>
        <a:xfrm>
          <a:off x="22212300" y="1262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134757</xdr:rowOff>
    </xdr:from>
    <xdr:to>
      <xdr:col>112</xdr:col>
      <xdr:colOff>38100</xdr:colOff>
      <xdr:row>75</xdr:row>
      <xdr:rowOff>64907</xdr:rowOff>
    </xdr:to>
    <xdr:sp macro="" textlink="">
      <xdr:nvSpPr>
        <xdr:cNvPr id="872" name="楕円 871"/>
        <xdr:cNvSpPr/>
      </xdr:nvSpPr>
      <xdr:spPr>
        <a:xfrm>
          <a:off x="21272500" y="1282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81434</xdr:rowOff>
    </xdr:from>
    <xdr:ext cx="534377" cy="259045"/>
    <xdr:sp macro="" textlink="">
      <xdr:nvSpPr>
        <xdr:cNvPr id="873" name="テキスト ボックス 872"/>
        <xdr:cNvSpPr txBox="1"/>
      </xdr:nvSpPr>
      <xdr:spPr>
        <a:xfrm>
          <a:off x="21056111" y="1259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14148</xdr:rowOff>
    </xdr:from>
    <xdr:to>
      <xdr:col>107</xdr:col>
      <xdr:colOff>101600</xdr:colOff>
      <xdr:row>75</xdr:row>
      <xdr:rowOff>115748</xdr:rowOff>
    </xdr:to>
    <xdr:sp macro="" textlink="">
      <xdr:nvSpPr>
        <xdr:cNvPr id="874" name="楕円 873"/>
        <xdr:cNvSpPr/>
      </xdr:nvSpPr>
      <xdr:spPr>
        <a:xfrm>
          <a:off x="20383500" y="1287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132275</xdr:rowOff>
    </xdr:from>
    <xdr:ext cx="534377" cy="259045"/>
    <xdr:sp macro="" textlink="">
      <xdr:nvSpPr>
        <xdr:cNvPr id="875" name="テキスト ボックス 874"/>
        <xdr:cNvSpPr txBox="1"/>
      </xdr:nvSpPr>
      <xdr:spPr>
        <a:xfrm>
          <a:off x="20167111" y="1264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85425</xdr:rowOff>
    </xdr:from>
    <xdr:to>
      <xdr:col>102</xdr:col>
      <xdr:colOff>165100</xdr:colOff>
      <xdr:row>76</xdr:row>
      <xdr:rowOff>15574</xdr:rowOff>
    </xdr:to>
    <xdr:sp macro="" textlink="">
      <xdr:nvSpPr>
        <xdr:cNvPr id="876" name="楕円 875"/>
        <xdr:cNvSpPr/>
      </xdr:nvSpPr>
      <xdr:spPr>
        <a:xfrm>
          <a:off x="19494500" y="1294417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32102</xdr:rowOff>
    </xdr:from>
    <xdr:ext cx="534377" cy="259045"/>
    <xdr:sp macro="" textlink="">
      <xdr:nvSpPr>
        <xdr:cNvPr id="877" name="テキスト ボックス 876"/>
        <xdr:cNvSpPr txBox="1"/>
      </xdr:nvSpPr>
      <xdr:spPr>
        <a:xfrm>
          <a:off x="19278111" y="1271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111303</xdr:rowOff>
    </xdr:from>
    <xdr:to>
      <xdr:col>98</xdr:col>
      <xdr:colOff>38100</xdr:colOff>
      <xdr:row>71</xdr:row>
      <xdr:rowOff>41453</xdr:rowOff>
    </xdr:to>
    <xdr:sp macro="" textlink="">
      <xdr:nvSpPr>
        <xdr:cNvPr id="878" name="楕円 877"/>
        <xdr:cNvSpPr/>
      </xdr:nvSpPr>
      <xdr:spPr>
        <a:xfrm>
          <a:off x="18605500" y="1211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57980</xdr:rowOff>
    </xdr:from>
    <xdr:ext cx="534377" cy="259045"/>
    <xdr:sp macro="" textlink="">
      <xdr:nvSpPr>
        <xdr:cNvPr id="879" name="テキスト ボックス 878"/>
        <xdr:cNvSpPr txBox="1"/>
      </xdr:nvSpPr>
      <xdr:spPr>
        <a:xfrm>
          <a:off x="18389111" y="1188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566,845</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円となり、前年度比</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8,009</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円の増となった。</a:t>
          </a:r>
          <a:endParaRPr lang="ja-JP" altLang="ja-JP" sz="9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・最も多いのは前年度同様扶助費であるが、</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引き続き低所得者支援として実施した</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低所得世帯支援給付金給付事業や物価高対策重点支援給付金給付事業、低所得の子育て世帯に対する生活支援特別給付金事業</a:t>
          </a:r>
          <a:r>
            <a:rPr kumimoji="1" lang="ja-JP" altLang="en-US" sz="900" b="0" i="0" baseline="0">
              <a:solidFill>
                <a:schemeClr val="dk1"/>
              </a:solidFill>
              <a:effectLst/>
              <a:latin typeface="ＭＳ ゴシック" panose="020B0609070205080204" pitchFamily="49" charset="-128"/>
              <a:ea typeface="ＭＳ ゴシック" panose="020B0609070205080204" pitchFamily="49" charset="-128"/>
              <a:cs typeface="+mn-cs"/>
            </a:rPr>
            <a:t>な</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ど</a:t>
          </a:r>
          <a:r>
            <a:rPr kumimoji="1" lang="ja-JP" altLang="en-US" sz="900" b="0" i="0" baseline="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より全体で</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158</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人口は毎年</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1,000</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人以上減少</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しているものの高齢者の割合は全国的にも高く、少子化対策である子ども子育て関連経費などの高止まりや、障がい者への福祉サービス給付の増傾向により、引き続き増加が見込まれ</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る</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9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・人件費は、</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給与改定等の影響により増加しているものの、</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市町村合併以来継続している一般職の退職者数の採用抑制、労務職の退職者不補充による職員削減の効果などにより、類似団体や全国平均に比較して下回っている。</a:t>
          </a:r>
          <a:endParaRPr lang="ja-JP" altLang="ja-JP" sz="9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・公債費は、合併特例債</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の活用</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により、類似団体と比較して著しく多くなっているが、借入の抑制や繰上償還の実施により着実に地方債残高を減少させている。令和４年度は第三セクター等改革推進債を全額一括償還したことにより一人当たりコストが</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一時的に大幅増となったが、令和５年度はこの影響が解消されたため</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前年度比</a:t>
          </a:r>
          <a:r>
            <a:rPr kumimoji="1" lang="en-US" altLang="ja-JP" sz="900" b="0" i="0" baseline="0">
              <a:solidFill>
                <a:srgbClr val="FF0000"/>
              </a:solidFill>
              <a:effectLst/>
              <a:latin typeface="ＭＳ ゴシック" panose="020B0609070205080204" pitchFamily="49" charset="-128"/>
              <a:ea typeface="ＭＳ ゴシック" panose="020B0609070205080204" pitchFamily="49" charset="-128"/>
              <a:cs typeface="+mn-cs"/>
            </a:rPr>
            <a:t>20,181</a:t>
          </a:r>
          <a:r>
            <a:rPr kumimoji="1" lang="ja-JP" altLang="en-US" sz="900" b="0" i="0" baseline="0">
              <a:solidFill>
                <a:srgbClr val="FF0000"/>
              </a:solidFill>
              <a:effectLst/>
              <a:latin typeface="ＭＳ ゴシック" panose="020B0609070205080204" pitchFamily="49" charset="-128"/>
              <a:ea typeface="ＭＳ ゴシック" panose="020B0609070205080204" pitchFamily="49" charset="-128"/>
              <a:cs typeface="+mn-cs"/>
            </a:rPr>
            <a:t>円</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減の</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62,973</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円</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となり、類似団体</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平均に近づいた。</a:t>
          </a:r>
          <a:endPar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・普通建設事業費は、住民一人当たり</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49,598</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円と、</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前年度比</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22,215</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円増となったが、</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類似団体内で</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は低い額となっている。</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今後は</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義務</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教育関連施設</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や新市立病院</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など合併特例債を活用した大型事業を計画して</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いることから増加</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が見込まれる。財政計画においては、合併特例債の活用期間終了後は普通建設事業費を</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億円未満まで引き下げる</a:t>
          </a:r>
          <a:r>
            <a:rPr kumimoji="1" lang="ja-JP" altLang="ja-JP" sz="900" b="0" i="0" baseline="0">
              <a:solidFill>
                <a:srgbClr val="FF0000"/>
              </a:solidFill>
              <a:effectLst/>
              <a:latin typeface="ＭＳ ゴシック" panose="020B0609070205080204" pitchFamily="49" charset="-128"/>
              <a:ea typeface="ＭＳ ゴシック" panose="020B0609070205080204" pitchFamily="49" charset="-128"/>
              <a:cs typeface="+mn-cs"/>
            </a:rPr>
            <a:t>計画としており</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、公共施設総合計画個別施設計画個別施設計画に基づき、住民理解を得たうえで施設の統廃合を行い、必要な施設については長寿命化を進めることが重要となっている</a:t>
          </a:r>
          <a:r>
            <a:rPr kumimoji="1" lang="ja-JP" altLang="ja-JP" sz="900" b="0" i="0" baseline="0">
              <a:solidFill>
                <a:sysClr val="windowText" lastClr="000000"/>
              </a:solidFill>
              <a:effectLst/>
              <a:latin typeface="+mn-lt"/>
              <a:ea typeface="+mn-ea"/>
              <a:cs typeface="+mn-cs"/>
            </a:rPr>
            <a:t>。</a:t>
          </a:r>
          <a:endParaRPr lang="ja-JP" altLang="ja-JP" sz="9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岩手県奥州市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109,747
108,954
993.30
62,706,746
62,209,521
164,349
34,874,894
51,646,542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15.5
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11430</xdr:rowOff>
    </xdr:from>
    <xdr:to>
      <xdr:col>24</xdr:col>
      <xdr:colOff>62865</xdr:colOff>
      <xdr:row>37</xdr:row>
      <xdr:rowOff>118110</xdr:rowOff>
    </xdr:to>
    <xdr:cxnSp macro="">
      <xdr:nvCxnSpPr>
        <xdr:cNvPr id="56" name="直線コネクタ 55"/>
        <xdr:cNvCxnSpPr/>
      </xdr:nvCxnSpPr>
      <xdr:spPr>
        <a:xfrm flipV="1">
          <a:off x="4633595" y="5154930"/>
          <a:ext cx="127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121937</xdr:rowOff>
    </xdr:from>
    <xdr:ext cx="469744" cy="259045"/>
    <xdr:sp macro="" textlink="">
      <xdr:nvSpPr>
        <xdr:cNvPr id="57" name="議会費最小値テキスト"/>
        <xdr:cNvSpPr txBox="1"/>
      </xdr:nvSpPr>
      <xdr:spPr>
        <a:xfrm>
          <a:off x="4686300" y="646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118110</xdr:rowOff>
    </xdr:from>
    <xdr:to>
      <xdr:col>24</xdr:col>
      <xdr:colOff>152400</xdr:colOff>
      <xdr:row>37</xdr:row>
      <xdr:rowOff>118110</xdr:rowOff>
    </xdr:to>
    <xdr:cxnSp macro="">
      <xdr:nvCxnSpPr>
        <xdr:cNvPr id="58" name="直線コネクタ 57"/>
        <xdr:cNvCxnSpPr/>
      </xdr:nvCxnSpPr>
      <xdr:spPr>
        <a:xfrm>
          <a:off x="4546600" y="646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129557</xdr:rowOff>
    </xdr:from>
    <xdr:ext cx="469744" cy="259045"/>
    <xdr:sp macro="" textlink="">
      <xdr:nvSpPr>
        <xdr:cNvPr id="59" name="議会費最大値テキスト"/>
        <xdr:cNvSpPr txBox="1"/>
      </xdr:nvSpPr>
      <xdr:spPr>
        <a:xfrm>
          <a:off x="4686300" y="4930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11430</xdr:rowOff>
    </xdr:from>
    <xdr:to>
      <xdr:col>24</xdr:col>
      <xdr:colOff>152400</xdr:colOff>
      <xdr:row>30</xdr:row>
      <xdr:rowOff>11430</xdr:rowOff>
    </xdr:to>
    <xdr:cxnSp macro="">
      <xdr:nvCxnSpPr>
        <xdr:cNvPr id="60" name="直線コネクタ 59"/>
        <xdr:cNvCxnSpPr/>
      </xdr:nvCxnSpPr>
      <xdr:spPr>
        <a:xfrm>
          <a:off x="4546600" y="51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99060</xdr:rowOff>
    </xdr:from>
    <xdr:to>
      <xdr:col>24</xdr:col>
      <xdr:colOff>63500</xdr:colOff>
      <xdr:row>34</xdr:row>
      <xdr:rowOff>48260</xdr:rowOff>
    </xdr:to>
    <xdr:cxnSp macro="">
      <xdr:nvCxnSpPr>
        <xdr:cNvPr id="61" name="直線コネクタ 60"/>
        <xdr:cNvCxnSpPr/>
      </xdr:nvCxnSpPr>
      <xdr:spPr>
        <a:xfrm flipV="1">
          <a:off x="3797300" y="575691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67327</xdr:rowOff>
    </xdr:from>
    <xdr:ext cx="469744" cy="259045"/>
    <xdr:sp macro="" textlink="">
      <xdr:nvSpPr>
        <xdr:cNvPr id="62" name="議会費平均値テキスト"/>
        <xdr:cNvSpPr txBox="1"/>
      </xdr:nvSpPr>
      <xdr:spPr>
        <a:xfrm>
          <a:off x="4686300" y="538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44450</xdr:rowOff>
    </xdr:from>
    <xdr:to>
      <xdr:col>24</xdr:col>
      <xdr:colOff>114300</xdr:colOff>
      <xdr:row>32</xdr:row>
      <xdr:rowOff>146050</xdr:rowOff>
    </xdr:to>
    <xdr:sp macro="" textlink="">
      <xdr:nvSpPr>
        <xdr:cNvPr id="63" name="フローチャート: 判断 62"/>
        <xdr:cNvSpPr/>
      </xdr:nvSpPr>
      <xdr:spPr>
        <a:xfrm>
          <a:off x="4584700" y="553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48260</xdr:rowOff>
    </xdr:from>
    <xdr:to>
      <xdr:col>19</xdr:col>
      <xdr:colOff>177800</xdr:colOff>
      <xdr:row>35</xdr:row>
      <xdr:rowOff>162560</xdr:rowOff>
    </xdr:to>
    <xdr:cxnSp macro="">
      <xdr:nvCxnSpPr>
        <xdr:cNvPr id="64" name="直線コネクタ 63"/>
        <xdr:cNvCxnSpPr/>
      </xdr:nvCxnSpPr>
      <xdr:spPr>
        <a:xfrm flipV="1">
          <a:off x="2908300" y="587756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32</xdr:row>
      <xdr:rowOff>116840</xdr:rowOff>
    </xdr:from>
    <xdr:to>
      <xdr:col>20</xdr:col>
      <xdr:colOff>38100</xdr:colOff>
      <xdr:row>33</xdr:row>
      <xdr:rowOff>46990</xdr:rowOff>
    </xdr:to>
    <xdr:sp macro="" textlink="">
      <xdr:nvSpPr>
        <xdr:cNvPr id="65" name="フローチャート: 判断 64"/>
        <xdr:cNvSpPr/>
      </xdr:nvSpPr>
      <xdr:spPr>
        <a:xfrm>
          <a:off x="3746500" y="560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63517</xdr:rowOff>
    </xdr:from>
    <xdr:ext cx="469744" cy="259045"/>
    <xdr:sp macro="" textlink="">
      <xdr:nvSpPr>
        <xdr:cNvPr id="66" name="テキスト ボックス 65"/>
        <xdr:cNvSpPr txBox="1"/>
      </xdr:nvSpPr>
      <xdr:spPr>
        <a:xfrm>
          <a:off x="3562428" y="537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69850</xdr:rowOff>
    </xdr:from>
    <xdr:to>
      <xdr:col>15</xdr:col>
      <xdr:colOff>50800</xdr:colOff>
      <xdr:row>35</xdr:row>
      <xdr:rowOff>162560</xdr:rowOff>
    </xdr:to>
    <xdr:cxnSp macro="">
      <xdr:nvCxnSpPr>
        <xdr:cNvPr id="67" name="直線コネクタ 66"/>
        <xdr:cNvCxnSpPr/>
      </xdr:nvCxnSpPr>
      <xdr:spPr>
        <a:xfrm>
          <a:off x="2019300" y="6070600"/>
          <a:ext cx="889000" cy="9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158750</xdr:rowOff>
    </xdr:from>
    <xdr:to>
      <xdr:col>15</xdr:col>
      <xdr:colOff>101600</xdr:colOff>
      <xdr:row>33</xdr:row>
      <xdr:rowOff>88900</xdr:rowOff>
    </xdr:to>
    <xdr:sp macro="" textlink="">
      <xdr:nvSpPr>
        <xdr:cNvPr id="68" name="フローチャート: 判断 67"/>
        <xdr:cNvSpPr/>
      </xdr:nvSpPr>
      <xdr:spPr>
        <a:xfrm>
          <a:off x="2857500" y="564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105427</xdr:rowOff>
    </xdr:from>
    <xdr:ext cx="469744" cy="259045"/>
    <xdr:sp macro="" textlink="">
      <xdr:nvSpPr>
        <xdr:cNvPr id="69" name="テキスト ボックス 68"/>
        <xdr:cNvSpPr txBox="1"/>
      </xdr:nvSpPr>
      <xdr:spPr>
        <a:xfrm>
          <a:off x="2673428" y="542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133350</xdr:rowOff>
    </xdr:from>
    <xdr:to>
      <xdr:col>10</xdr:col>
      <xdr:colOff>114300</xdr:colOff>
      <xdr:row>35</xdr:row>
      <xdr:rowOff>69850</xdr:rowOff>
    </xdr:to>
    <xdr:cxnSp macro="">
      <xdr:nvCxnSpPr>
        <xdr:cNvPr id="70" name="直線コネクタ 69"/>
        <xdr:cNvCxnSpPr/>
      </xdr:nvCxnSpPr>
      <xdr:spPr>
        <a:xfrm>
          <a:off x="1130300" y="5962650"/>
          <a:ext cx="8890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24130</xdr:rowOff>
    </xdr:from>
    <xdr:to>
      <xdr:col>10</xdr:col>
      <xdr:colOff>165100</xdr:colOff>
      <xdr:row>32</xdr:row>
      <xdr:rowOff>125730</xdr:rowOff>
    </xdr:to>
    <xdr:sp macro="" textlink="">
      <xdr:nvSpPr>
        <xdr:cNvPr id="71" name="フローチャート: 判断 70"/>
        <xdr:cNvSpPr/>
      </xdr:nvSpPr>
      <xdr:spPr>
        <a:xfrm>
          <a:off x="1968500" y="55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142257</xdr:rowOff>
    </xdr:from>
    <xdr:ext cx="469744" cy="259045"/>
    <xdr:sp macro="" textlink="">
      <xdr:nvSpPr>
        <xdr:cNvPr id="72" name="テキスト ボックス 71"/>
        <xdr:cNvSpPr txBox="1"/>
      </xdr:nvSpPr>
      <xdr:spPr>
        <a:xfrm>
          <a:off x="1784428" y="52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67310</xdr:rowOff>
    </xdr:from>
    <xdr:to>
      <xdr:col>6</xdr:col>
      <xdr:colOff>38100</xdr:colOff>
      <xdr:row>31</xdr:row>
      <xdr:rowOff>168910</xdr:rowOff>
    </xdr:to>
    <xdr:sp macro="" textlink="">
      <xdr:nvSpPr>
        <xdr:cNvPr id="73" name="フローチャート: 判断 72"/>
        <xdr:cNvSpPr/>
      </xdr:nvSpPr>
      <xdr:spPr>
        <a:xfrm>
          <a:off x="1079500" y="538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13987</xdr:rowOff>
    </xdr:from>
    <xdr:ext cx="469744" cy="259045"/>
    <xdr:sp macro="" textlink="">
      <xdr:nvSpPr>
        <xdr:cNvPr id="74" name="テキスト ボックス 73"/>
        <xdr:cNvSpPr txBox="1"/>
      </xdr:nvSpPr>
      <xdr:spPr>
        <a:xfrm>
          <a:off x="895428" y="515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48260</xdr:rowOff>
    </xdr:from>
    <xdr:to>
      <xdr:col>24</xdr:col>
      <xdr:colOff>114300</xdr:colOff>
      <xdr:row>33</xdr:row>
      <xdr:rowOff>149860</xdr:rowOff>
    </xdr:to>
    <xdr:sp macro="" textlink="">
      <xdr:nvSpPr>
        <xdr:cNvPr id="80" name="楕円 79"/>
        <xdr:cNvSpPr/>
      </xdr:nvSpPr>
      <xdr:spPr>
        <a:xfrm>
          <a:off x="4584700" y="570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26687</xdr:rowOff>
    </xdr:from>
    <xdr:ext cx="469744" cy="259045"/>
    <xdr:sp macro="" textlink="">
      <xdr:nvSpPr>
        <xdr:cNvPr id="81" name="議会費該当値テキスト"/>
        <xdr:cNvSpPr txBox="1"/>
      </xdr:nvSpPr>
      <xdr:spPr>
        <a:xfrm>
          <a:off x="4686300" y="5684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168910</xdr:rowOff>
    </xdr:from>
    <xdr:to>
      <xdr:col>20</xdr:col>
      <xdr:colOff>38100</xdr:colOff>
      <xdr:row>34</xdr:row>
      <xdr:rowOff>99060</xdr:rowOff>
    </xdr:to>
    <xdr:sp macro="" textlink="">
      <xdr:nvSpPr>
        <xdr:cNvPr id="82" name="楕円 81"/>
        <xdr:cNvSpPr/>
      </xdr:nvSpPr>
      <xdr:spPr>
        <a:xfrm>
          <a:off x="3746500" y="582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90187</xdr:rowOff>
    </xdr:from>
    <xdr:ext cx="469744" cy="259045"/>
    <xdr:sp macro="" textlink="">
      <xdr:nvSpPr>
        <xdr:cNvPr id="83" name="テキスト ボックス 82"/>
        <xdr:cNvSpPr txBox="1"/>
      </xdr:nvSpPr>
      <xdr:spPr>
        <a:xfrm>
          <a:off x="3562428" y="591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111760</xdr:rowOff>
    </xdr:from>
    <xdr:to>
      <xdr:col>15</xdr:col>
      <xdr:colOff>101600</xdr:colOff>
      <xdr:row>36</xdr:row>
      <xdr:rowOff>41910</xdr:rowOff>
    </xdr:to>
    <xdr:sp macro="" textlink="">
      <xdr:nvSpPr>
        <xdr:cNvPr id="84" name="楕円 83"/>
        <xdr:cNvSpPr/>
      </xdr:nvSpPr>
      <xdr:spPr>
        <a:xfrm>
          <a:off x="2857500" y="611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33037</xdr:rowOff>
    </xdr:from>
    <xdr:ext cx="469744" cy="259045"/>
    <xdr:sp macro="" textlink="">
      <xdr:nvSpPr>
        <xdr:cNvPr id="85" name="テキスト ボックス 84"/>
        <xdr:cNvSpPr txBox="1"/>
      </xdr:nvSpPr>
      <xdr:spPr>
        <a:xfrm>
          <a:off x="2673428"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19050</xdr:rowOff>
    </xdr:from>
    <xdr:to>
      <xdr:col>10</xdr:col>
      <xdr:colOff>165100</xdr:colOff>
      <xdr:row>35</xdr:row>
      <xdr:rowOff>120650</xdr:rowOff>
    </xdr:to>
    <xdr:sp macro="" textlink="">
      <xdr:nvSpPr>
        <xdr:cNvPr id="86" name="楕円 85"/>
        <xdr:cNvSpPr/>
      </xdr:nvSpPr>
      <xdr:spPr>
        <a:xfrm>
          <a:off x="19685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111777</xdr:rowOff>
    </xdr:from>
    <xdr:ext cx="469744" cy="259045"/>
    <xdr:sp macro="" textlink="">
      <xdr:nvSpPr>
        <xdr:cNvPr id="87" name="テキスト ボックス 86"/>
        <xdr:cNvSpPr txBox="1"/>
      </xdr:nvSpPr>
      <xdr:spPr>
        <a:xfrm>
          <a:off x="1784428" y="611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82550</xdr:rowOff>
    </xdr:from>
    <xdr:to>
      <xdr:col>6</xdr:col>
      <xdr:colOff>38100</xdr:colOff>
      <xdr:row>35</xdr:row>
      <xdr:rowOff>12700</xdr:rowOff>
    </xdr:to>
    <xdr:sp macro="" textlink="">
      <xdr:nvSpPr>
        <xdr:cNvPr id="88" name="楕円 87"/>
        <xdr:cNvSpPr/>
      </xdr:nvSpPr>
      <xdr:spPr>
        <a:xfrm>
          <a:off x="1079500" y="59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3827</xdr:rowOff>
    </xdr:from>
    <xdr:ext cx="469744" cy="259045"/>
    <xdr:sp macro="" textlink="">
      <xdr:nvSpPr>
        <xdr:cNvPr id="89" name="テキスト ボックス 88"/>
        <xdr:cNvSpPr txBox="1"/>
      </xdr:nvSpPr>
      <xdr:spPr>
        <a:xfrm>
          <a:off x="895428" y="600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127486</xdr:rowOff>
    </xdr:from>
    <xdr:to>
      <xdr:col>24</xdr:col>
      <xdr:colOff>62865</xdr:colOff>
      <xdr:row>58</xdr:row>
      <xdr:rowOff>85674</xdr:rowOff>
    </xdr:to>
    <xdr:cxnSp macro="">
      <xdr:nvCxnSpPr>
        <xdr:cNvPr id="116" name="直線コネクタ 115"/>
        <xdr:cNvCxnSpPr/>
      </xdr:nvCxnSpPr>
      <xdr:spPr>
        <a:xfrm flipV="1">
          <a:off x="4633595" y="8871436"/>
          <a:ext cx="1270" cy="1158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89501</xdr:rowOff>
    </xdr:from>
    <xdr:ext cx="534377" cy="259045"/>
    <xdr:sp macro="" textlink="">
      <xdr:nvSpPr>
        <xdr:cNvPr id="117" name="総務費最小値テキスト"/>
        <xdr:cNvSpPr txBox="1"/>
      </xdr:nvSpPr>
      <xdr:spPr>
        <a:xfrm>
          <a:off x="4686300" y="1003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85674</xdr:rowOff>
    </xdr:from>
    <xdr:to>
      <xdr:col>24</xdr:col>
      <xdr:colOff>152400</xdr:colOff>
      <xdr:row>58</xdr:row>
      <xdr:rowOff>85674</xdr:rowOff>
    </xdr:to>
    <xdr:cxnSp macro="">
      <xdr:nvCxnSpPr>
        <xdr:cNvPr id="118" name="直線コネクタ 117"/>
        <xdr:cNvCxnSpPr/>
      </xdr:nvCxnSpPr>
      <xdr:spPr>
        <a:xfrm>
          <a:off x="4546600" y="10029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74163</xdr:rowOff>
    </xdr:from>
    <xdr:ext cx="599010" cy="259045"/>
    <xdr:sp macro="" textlink="">
      <xdr:nvSpPr>
        <xdr:cNvPr id="119" name="総務費最大値テキスト"/>
        <xdr:cNvSpPr txBox="1"/>
      </xdr:nvSpPr>
      <xdr:spPr>
        <a:xfrm>
          <a:off x="4686300" y="864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153,372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127486</xdr:rowOff>
    </xdr:from>
    <xdr:to>
      <xdr:col>24</xdr:col>
      <xdr:colOff>152400</xdr:colOff>
      <xdr:row>51</xdr:row>
      <xdr:rowOff>127486</xdr:rowOff>
    </xdr:to>
    <xdr:cxnSp macro="">
      <xdr:nvCxnSpPr>
        <xdr:cNvPr id="120" name="直線コネクタ 119"/>
        <xdr:cNvCxnSpPr/>
      </xdr:nvCxnSpPr>
      <xdr:spPr>
        <a:xfrm>
          <a:off x="4546600" y="887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149628</xdr:rowOff>
    </xdr:from>
    <xdr:to>
      <xdr:col>24</xdr:col>
      <xdr:colOff>63500</xdr:colOff>
      <xdr:row>57</xdr:row>
      <xdr:rowOff>40977</xdr:rowOff>
    </xdr:to>
    <xdr:cxnSp macro="">
      <xdr:nvCxnSpPr>
        <xdr:cNvPr id="121" name="直線コネクタ 120"/>
        <xdr:cNvCxnSpPr/>
      </xdr:nvCxnSpPr>
      <xdr:spPr>
        <a:xfrm flipV="1">
          <a:off x="3797300" y="9750828"/>
          <a:ext cx="838200" cy="6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162559</xdr:rowOff>
    </xdr:from>
    <xdr:ext cx="534377" cy="259045"/>
    <xdr:sp macro="" textlink="">
      <xdr:nvSpPr>
        <xdr:cNvPr id="122" name="総務費平均値テキスト"/>
        <xdr:cNvSpPr txBox="1"/>
      </xdr:nvSpPr>
      <xdr:spPr>
        <a:xfrm>
          <a:off x="4686300" y="9420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139682</xdr:rowOff>
    </xdr:from>
    <xdr:to>
      <xdr:col>24</xdr:col>
      <xdr:colOff>114300</xdr:colOff>
      <xdr:row>56</xdr:row>
      <xdr:rowOff>69832</xdr:rowOff>
    </xdr:to>
    <xdr:sp macro="" textlink="">
      <xdr:nvSpPr>
        <xdr:cNvPr id="123" name="フローチャート: 判断 122"/>
        <xdr:cNvSpPr/>
      </xdr:nvSpPr>
      <xdr:spPr>
        <a:xfrm>
          <a:off x="4584700" y="9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24768</xdr:rowOff>
    </xdr:from>
    <xdr:to>
      <xdr:col>19</xdr:col>
      <xdr:colOff>177800</xdr:colOff>
      <xdr:row>57</xdr:row>
      <xdr:rowOff>40977</xdr:rowOff>
    </xdr:to>
    <xdr:cxnSp macro="">
      <xdr:nvCxnSpPr>
        <xdr:cNvPr id="124" name="直線コネクタ 123"/>
        <xdr:cNvCxnSpPr/>
      </xdr:nvCxnSpPr>
      <xdr:spPr>
        <a:xfrm>
          <a:off x="2908300" y="9797418"/>
          <a:ext cx="889000" cy="1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19514</xdr:rowOff>
    </xdr:from>
    <xdr:to>
      <xdr:col>20</xdr:col>
      <xdr:colOff>38100</xdr:colOff>
      <xdr:row>55</xdr:row>
      <xdr:rowOff>121114</xdr:rowOff>
    </xdr:to>
    <xdr:sp macro="" textlink="">
      <xdr:nvSpPr>
        <xdr:cNvPr id="125" name="フローチャート: 判断 124"/>
        <xdr:cNvSpPr/>
      </xdr:nvSpPr>
      <xdr:spPr>
        <a:xfrm>
          <a:off x="3746500" y="944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137641</xdr:rowOff>
    </xdr:from>
    <xdr:ext cx="534377" cy="259045"/>
    <xdr:sp macro="" textlink="">
      <xdr:nvSpPr>
        <xdr:cNvPr id="126" name="テキスト ボックス 125"/>
        <xdr:cNvSpPr txBox="1"/>
      </xdr:nvSpPr>
      <xdr:spPr>
        <a:xfrm>
          <a:off x="3530111" y="922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41446</xdr:rowOff>
    </xdr:from>
    <xdr:to>
      <xdr:col>15</xdr:col>
      <xdr:colOff>50800</xdr:colOff>
      <xdr:row>57</xdr:row>
      <xdr:rowOff>24768</xdr:rowOff>
    </xdr:to>
    <xdr:cxnSp macro="">
      <xdr:nvCxnSpPr>
        <xdr:cNvPr id="127" name="直線コネクタ 126"/>
        <xdr:cNvCxnSpPr/>
      </xdr:nvCxnSpPr>
      <xdr:spPr>
        <a:xfrm>
          <a:off x="2019300" y="8785396"/>
          <a:ext cx="889000" cy="101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99481</xdr:rowOff>
    </xdr:from>
    <xdr:to>
      <xdr:col>15</xdr:col>
      <xdr:colOff>101600</xdr:colOff>
      <xdr:row>56</xdr:row>
      <xdr:rowOff>29631</xdr:rowOff>
    </xdr:to>
    <xdr:sp macro="" textlink="">
      <xdr:nvSpPr>
        <xdr:cNvPr id="128" name="フローチャート: 判断 127"/>
        <xdr:cNvSpPr/>
      </xdr:nvSpPr>
      <xdr:spPr>
        <a:xfrm>
          <a:off x="2857500" y="952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46158</xdr:rowOff>
    </xdr:from>
    <xdr:ext cx="534377" cy="259045"/>
    <xdr:sp macro="" textlink="">
      <xdr:nvSpPr>
        <xdr:cNvPr id="129" name="テキスト ボックス 128"/>
        <xdr:cNvSpPr txBox="1"/>
      </xdr:nvSpPr>
      <xdr:spPr>
        <a:xfrm>
          <a:off x="2641111" y="930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41446</xdr:rowOff>
    </xdr:from>
    <xdr:to>
      <xdr:col>10</xdr:col>
      <xdr:colOff>114300</xdr:colOff>
      <xdr:row>57</xdr:row>
      <xdr:rowOff>60441</xdr:rowOff>
    </xdr:to>
    <xdr:cxnSp macro="">
      <xdr:nvCxnSpPr>
        <xdr:cNvPr id="130" name="直線コネクタ 129"/>
        <xdr:cNvCxnSpPr/>
      </xdr:nvCxnSpPr>
      <xdr:spPr>
        <a:xfrm flipV="1">
          <a:off x="1130300" y="8785396"/>
          <a:ext cx="889000" cy="104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122189</xdr:rowOff>
    </xdr:from>
    <xdr:to>
      <xdr:col>10</xdr:col>
      <xdr:colOff>165100</xdr:colOff>
      <xdr:row>51</xdr:row>
      <xdr:rowOff>52339</xdr:rowOff>
    </xdr:to>
    <xdr:sp macro="" textlink="">
      <xdr:nvSpPr>
        <xdr:cNvPr id="131" name="フローチャート: 判断 130"/>
        <xdr:cNvSpPr/>
      </xdr:nvSpPr>
      <xdr:spPr>
        <a:xfrm>
          <a:off x="1968500" y="869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68866</xdr:rowOff>
    </xdr:from>
    <xdr:ext cx="599010" cy="259045"/>
    <xdr:sp macro="" textlink="">
      <xdr:nvSpPr>
        <xdr:cNvPr id="132" name="テキスト ボックス 131"/>
        <xdr:cNvSpPr txBox="1"/>
      </xdr:nvSpPr>
      <xdr:spPr>
        <a:xfrm>
          <a:off x="1719795" y="846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66334</xdr:rowOff>
    </xdr:from>
    <xdr:to>
      <xdr:col>6</xdr:col>
      <xdr:colOff>38100</xdr:colOff>
      <xdr:row>57</xdr:row>
      <xdr:rowOff>167934</xdr:rowOff>
    </xdr:to>
    <xdr:sp macro="" textlink="">
      <xdr:nvSpPr>
        <xdr:cNvPr id="133" name="フローチャート: 判断 132"/>
        <xdr:cNvSpPr/>
      </xdr:nvSpPr>
      <xdr:spPr>
        <a:xfrm>
          <a:off x="1079500" y="983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159061</xdr:rowOff>
    </xdr:from>
    <xdr:ext cx="534377" cy="259045"/>
    <xdr:sp macro="" textlink="">
      <xdr:nvSpPr>
        <xdr:cNvPr id="134" name="テキスト ボックス 133"/>
        <xdr:cNvSpPr txBox="1"/>
      </xdr:nvSpPr>
      <xdr:spPr>
        <a:xfrm>
          <a:off x="863111" y="993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98828</xdr:rowOff>
    </xdr:from>
    <xdr:to>
      <xdr:col>24</xdr:col>
      <xdr:colOff>114300</xdr:colOff>
      <xdr:row>57</xdr:row>
      <xdr:rowOff>28978</xdr:rowOff>
    </xdr:to>
    <xdr:sp macro="" textlink="">
      <xdr:nvSpPr>
        <xdr:cNvPr id="140" name="楕円 139"/>
        <xdr:cNvSpPr/>
      </xdr:nvSpPr>
      <xdr:spPr>
        <a:xfrm>
          <a:off x="4584700" y="970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77255</xdr:rowOff>
    </xdr:from>
    <xdr:ext cx="534377" cy="259045"/>
    <xdr:sp macro="" textlink="">
      <xdr:nvSpPr>
        <xdr:cNvPr id="141" name="総務費該当値テキスト"/>
        <xdr:cNvSpPr txBox="1"/>
      </xdr:nvSpPr>
      <xdr:spPr>
        <a:xfrm>
          <a:off x="4686300" y="967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161627</xdr:rowOff>
    </xdr:from>
    <xdr:to>
      <xdr:col>20</xdr:col>
      <xdr:colOff>38100</xdr:colOff>
      <xdr:row>57</xdr:row>
      <xdr:rowOff>91777</xdr:rowOff>
    </xdr:to>
    <xdr:sp macro="" textlink="">
      <xdr:nvSpPr>
        <xdr:cNvPr id="142" name="楕円 141"/>
        <xdr:cNvSpPr/>
      </xdr:nvSpPr>
      <xdr:spPr>
        <a:xfrm>
          <a:off x="3746500" y="976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82904</xdr:rowOff>
    </xdr:from>
    <xdr:ext cx="534377" cy="259045"/>
    <xdr:sp macro="" textlink="">
      <xdr:nvSpPr>
        <xdr:cNvPr id="143" name="テキスト ボックス 142"/>
        <xdr:cNvSpPr txBox="1"/>
      </xdr:nvSpPr>
      <xdr:spPr>
        <a:xfrm>
          <a:off x="3530111" y="985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145418</xdr:rowOff>
    </xdr:from>
    <xdr:to>
      <xdr:col>15</xdr:col>
      <xdr:colOff>101600</xdr:colOff>
      <xdr:row>57</xdr:row>
      <xdr:rowOff>75568</xdr:rowOff>
    </xdr:to>
    <xdr:sp macro="" textlink="">
      <xdr:nvSpPr>
        <xdr:cNvPr id="144" name="楕円 143"/>
        <xdr:cNvSpPr/>
      </xdr:nvSpPr>
      <xdr:spPr>
        <a:xfrm>
          <a:off x="2857500" y="974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66695</xdr:rowOff>
    </xdr:from>
    <xdr:ext cx="534377" cy="259045"/>
    <xdr:sp macro="" textlink="">
      <xdr:nvSpPr>
        <xdr:cNvPr id="145" name="テキスト ボックス 144"/>
        <xdr:cNvSpPr txBox="1"/>
      </xdr:nvSpPr>
      <xdr:spPr>
        <a:xfrm>
          <a:off x="2641111" y="983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162096</xdr:rowOff>
    </xdr:from>
    <xdr:to>
      <xdr:col>10</xdr:col>
      <xdr:colOff>165100</xdr:colOff>
      <xdr:row>51</xdr:row>
      <xdr:rowOff>92246</xdr:rowOff>
    </xdr:to>
    <xdr:sp macro="" textlink="">
      <xdr:nvSpPr>
        <xdr:cNvPr id="146" name="楕円 145"/>
        <xdr:cNvSpPr/>
      </xdr:nvSpPr>
      <xdr:spPr>
        <a:xfrm>
          <a:off x="1968500" y="873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83373</xdr:rowOff>
    </xdr:from>
    <xdr:ext cx="599010" cy="259045"/>
    <xdr:sp macro="" textlink="">
      <xdr:nvSpPr>
        <xdr:cNvPr id="147" name="テキスト ボックス 146"/>
        <xdr:cNvSpPr txBox="1"/>
      </xdr:nvSpPr>
      <xdr:spPr>
        <a:xfrm>
          <a:off x="1719795" y="882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9641</xdr:rowOff>
    </xdr:from>
    <xdr:to>
      <xdr:col>6</xdr:col>
      <xdr:colOff>38100</xdr:colOff>
      <xdr:row>57</xdr:row>
      <xdr:rowOff>111241</xdr:rowOff>
    </xdr:to>
    <xdr:sp macro="" textlink="">
      <xdr:nvSpPr>
        <xdr:cNvPr id="148" name="楕円 147"/>
        <xdr:cNvSpPr/>
      </xdr:nvSpPr>
      <xdr:spPr>
        <a:xfrm>
          <a:off x="1079500" y="978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127768</xdr:rowOff>
    </xdr:from>
    <xdr:ext cx="534377" cy="259045"/>
    <xdr:sp macro="" textlink="">
      <xdr:nvSpPr>
        <xdr:cNvPr id="149" name="テキスト ボックス 148"/>
        <xdr:cNvSpPr txBox="1"/>
      </xdr:nvSpPr>
      <xdr:spPr>
        <a:xfrm>
          <a:off x="863111" y="955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92135</xdr:rowOff>
    </xdr:from>
    <xdr:to>
      <xdr:col>24</xdr:col>
      <xdr:colOff>62865</xdr:colOff>
      <xdr:row>76</xdr:row>
      <xdr:rowOff>123126</xdr:rowOff>
    </xdr:to>
    <xdr:cxnSp macro="">
      <xdr:nvCxnSpPr>
        <xdr:cNvPr id="176" name="直線コネクタ 175"/>
        <xdr:cNvCxnSpPr/>
      </xdr:nvCxnSpPr>
      <xdr:spPr>
        <a:xfrm flipV="1">
          <a:off x="4633595" y="11922185"/>
          <a:ext cx="1270" cy="123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126953</xdr:rowOff>
    </xdr:from>
    <xdr:ext cx="599010" cy="259045"/>
    <xdr:sp macro="" textlink="">
      <xdr:nvSpPr>
        <xdr:cNvPr id="177" name="民生費最小値テキスト"/>
        <xdr:cNvSpPr txBox="1"/>
      </xdr:nvSpPr>
      <xdr:spPr>
        <a:xfrm>
          <a:off x="4686300" y="1315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123126</xdr:rowOff>
    </xdr:from>
    <xdr:to>
      <xdr:col>24</xdr:col>
      <xdr:colOff>152400</xdr:colOff>
      <xdr:row>76</xdr:row>
      <xdr:rowOff>123126</xdr:rowOff>
    </xdr:to>
    <xdr:cxnSp macro="">
      <xdr:nvCxnSpPr>
        <xdr:cNvPr id="178" name="直線コネクタ 177"/>
        <xdr:cNvCxnSpPr/>
      </xdr:nvCxnSpPr>
      <xdr:spPr>
        <a:xfrm>
          <a:off x="4546600" y="13153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38812</xdr:rowOff>
    </xdr:from>
    <xdr:ext cx="599010" cy="259045"/>
    <xdr:sp macro="" textlink="">
      <xdr:nvSpPr>
        <xdr:cNvPr id="179" name="民生費最大値テキスト"/>
        <xdr:cNvSpPr txBox="1"/>
      </xdr:nvSpPr>
      <xdr:spPr>
        <a:xfrm>
          <a:off x="4686300" y="11697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92135</xdr:rowOff>
    </xdr:from>
    <xdr:to>
      <xdr:col>24</xdr:col>
      <xdr:colOff>152400</xdr:colOff>
      <xdr:row>69</xdr:row>
      <xdr:rowOff>92135</xdr:rowOff>
    </xdr:to>
    <xdr:cxnSp macro="">
      <xdr:nvCxnSpPr>
        <xdr:cNvPr id="180" name="直線コネクタ 179"/>
        <xdr:cNvCxnSpPr/>
      </xdr:nvCxnSpPr>
      <xdr:spPr>
        <a:xfrm>
          <a:off x="4546600" y="11922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8990</xdr:rowOff>
    </xdr:from>
    <xdr:to>
      <xdr:col>24</xdr:col>
      <xdr:colOff>63500</xdr:colOff>
      <xdr:row>75</xdr:row>
      <xdr:rowOff>138034</xdr:rowOff>
    </xdr:to>
    <xdr:cxnSp macro="">
      <xdr:nvCxnSpPr>
        <xdr:cNvPr id="181" name="直線コネクタ 180"/>
        <xdr:cNvCxnSpPr/>
      </xdr:nvCxnSpPr>
      <xdr:spPr>
        <a:xfrm flipV="1">
          <a:off x="3797300" y="12867740"/>
          <a:ext cx="838200" cy="129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95122</xdr:rowOff>
    </xdr:from>
    <xdr:ext cx="599010" cy="259045"/>
    <xdr:sp macro="" textlink="">
      <xdr:nvSpPr>
        <xdr:cNvPr id="182" name="民生費平均値テキスト"/>
        <xdr:cNvSpPr txBox="1"/>
      </xdr:nvSpPr>
      <xdr:spPr>
        <a:xfrm>
          <a:off x="4686300" y="124395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72245</xdr:rowOff>
    </xdr:from>
    <xdr:to>
      <xdr:col>24</xdr:col>
      <xdr:colOff>114300</xdr:colOff>
      <xdr:row>74</xdr:row>
      <xdr:rowOff>2395</xdr:rowOff>
    </xdr:to>
    <xdr:sp macro="" textlink="">
      <xdr:nvSpPr>
        <xdr:cNvPr id="183" name="フローチャート: 判断 182"/>
        <xdr:cNvSpPr/>
      </xdr:nvSpPr>
      <xdr:spPr>
        <a:xfrm>
          <a:off x="4584700" y="1258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83710</xdr:rowOff>
    </xdr:from>
    <xdr:to>
      <xdr:col>19</xdr:col>
      <xdr:colOff>177800</xdr:colOff>
      <xdr:row>75</xdr:row>
      <xdr:rowOff>138034</xdr:rowOff>
    </xdr:to>
    <xdr:cxnSp macro="">
      <xdr:nvCxnSpPr>
        <xdr:cNvPr id="184" name="直線コネクタ 183"/>
        <xdr:cNvCxnSpPr/>
      </xdr:nvCxnSpPr>
      <xdr:spPr>
        <a:xfrm>
          <a:off x="2908300" y="12942460"/>
          <a:ext cx="889000" cy="5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79674</xdr:rowOff>
    </xdr:from>
    <xdr:to>
      <xdr:col>20</xdr:col>
      <xdr:colOff>38100</xdr:colOff>
      <xdr:row>75</xdr:row>
      <xdr:rowOff>9824</xdr:rowOff>
    </xdr:to>
    <xdr:sp macro="" textlink="">
      <xdr:nvSpPr>
        <xdr:cNvPr id="185" name="フローチャート: 判断 184"/>
        <xdr:cNvSpPr/>
      </xdr:nvSpPr>
      <xdr:spPr>
        <a:xfrm>
          <a:off x="3746500" y="1276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26351</xdr:rowOff>
    </xdr:from>
    <xdr:ext cx="599010" cy="259045"/>
    <xdr:sp macro="" textlink="">
      <xdr:nvSpPr>
        <xdr:cNvPr id="186" name="テキスト ボックス 185"/>
        <xdr:cNvSpPr txBox="1"/>
      </xdr:nvSpPr>
      <xdr:spPr>
        <a:xfrm>
          <a:off x="3497795" y="12542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83710</xdr:rowOff>
    </xdr:from>
    <xdr:to>
      <xdr:col>15</xdr:col>
      <xdr:colOff>50800</xdr:colOff>
      <xdr:row>77</xdr:row>
      <xdr:rowOff>94225</xdr:rowOff>
    </xdr:to>
    <xdr:cxnSp macro="">
      <xdr:nvCxnSpPr>
        <xdr:cNvPr id="187" name="直線コネクタ 186"/>
        <xdr:cNvCxnSpPr/>
      </xdr:nvCxnSpPr>
      <xdr:spPr>
        <a:xfrm flipV="1">
          <a:off x="2019300" y="12942460"/>
          <a:ext cx="889000" cy="35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73</xdr:row>
      <xdr:rowOff>83087</xdr:rowOff>
    </xdr:from>
    <xdr:to>
      <xdr:col>15</xdr:col>
      <xdr:colOff>101600</xdr:colOff>
      <xdr:row>74</xdr:row>
      <xdr:rowOff>13237</xdr:rowOff>
    </xdr:to>
    <xdr:sp macro="" textlink="">
      <xdr:nvSpPr>
        <xdr:cNvPr id="188" name="フローチャート: 判断 187"/>
        <xdr:cNvSpPr/>
      </xdr:nvSpPr>
      <xdr:spPr>
        <a:xfrm>
          <a:off x="2857500" y="1259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29764</xdr:rowOff>
    </xdr:from>
    <xdr:ext cx="599010" cy="259045"/>
    <xdr:sp macro="" textlink="">
      <xdr:nvSpPr>
        <xdr:cNvPr id="189" name="テキスト ボックス 188"/>
        <xdr:cNvSpPr txBox="1"/>
      </xdr:nvSpPr>
      <xdr:spPr>
        <a:xfrm>
          <a:off x="2608795" y="12374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94225</xdr:rowOff>
    </xdr:from>
    <xdr:to>
      <xdr:col>10</xdr:col>
      <xdr:colOff>114300</xdr:colOff>
      <xdr:row>78</xdr:row>
      <xdr:rowOff>103484</xdr:rowOff>
    </xdr:to>
    <xdr:cxnSp macro="">
      <xdr:nvCxnSpPr>
        <xdr:cNvPr id="190" name="直線コネクタ 189"/>
        <xdr:cNvCxnSpPr/>
      </xdr:nvCxnSpPr>
      <xdr:spPr>
        <a:xfrm flipV="1">
          <a:off x="1130300" y="13295875"/>
          <a:ext cx="889000" cy="18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94338</xdr:rowOff>
    </xdr:from>
    <xdr:to>
      <xdr:col>10</xdr:col>
      <xdr:colOff>165100</xdr:colOff>
      <xdr:row>75</xdr:row>
      <xdr:rowOff>24488</xdr:rowOff>
    </xdr:to>
    <xdr:sp macro="" textlink="">
      <xdr:nvSpPr>
        <xdr:cNvPr id="191" name="フローチャート: 判断 190"/>
        <xdr:cNvSpPr/>
      </xdr:nvSpPr>
      <xdr:spPr>
        <a:xfrm>
          <a:off x="1968500" y="1278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41015</xdr:rowOff>
    </xdr:from>
    <xdr:ext cx="599010" cy="259045"/>
    <xdr:sp macro="" textlink="">
      <xdr:nvSpPr>
        <xdr:cNvPr id="192" name="テキスト ボックス 191"/>
        <xdr:cNvSpPr txBox="1"/>
      </xdr:nvSpPr>
      <xdr:spPr>
        <a:xfrm>
          <a:off x="1719795" y="12556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92737</xdr:rowOff>
    </xdr:from>
    <xdr:to>
      <xdr:col>6</xdr:col>
      <xdr:colOff>38100</xdr:colOff>
      <xdr:row>76</xdr:row>
      <xdr:rowOff>22887</xdr:rowOff>
    </xdr:to>
    <xdr:sp macro="" textlink="">
      <xdr:nvSpPr>
        <xdr:cNvPr id="193" name="フローチャート: 判断 192"/>
        <xdr:cNvSpPr/>
      </xdr:nvSpPr>
      <xdr:spPr>
        <a:xfrm>
          <a:off x="1079500" y="12951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39414</xdr:rowOff>
    </xdr:from>
    <xdr:ext cx="599010" cy="259045"/>
    <xdr:sp macro="" textlink="">
      <xdr:nvSpPr>
        <xdr:cNvPr id="194" name="テキスト ボックス 193"/>
        <xdr:cNvSpPr txBox="1"/>
      </xdr:nvSpPr>
      <xdr:spPr>
        <a:xfrm>
          <a:off x="830795" y="12726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129640</xdr:rowOff>
    </xdr:from>
    <xdr:to>
      <xdr:col>24</xdr:col>
      <xdr:colOff>114300</xdr:colOff>
      <xdr:row>75</xdr:row>
      <xdr:rowOff>59790</xdr:rowOff>
    </xdr:to>
    <xdr:sp macro="" textlink="">
      <xdr:nvSpPr>
        <xdr:cNvPr id="200" name="楕円 199"/>
        <xdr:cNvSpPr/>
      </xdr:nvSpPr>
      <xdr:spPr>
        <a:xfrm>
          <a:off x="4584700" y="1281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108067</xdr:rowOff>
    </xdr:from>
    <xdr:ext cx="599010" cy="259045"/>
    <xdr:sp macro="" textlink="">
      <xdr:nvSpPr>
        <xdr:cNvPr id="201" name="民生費該当値テキスト"/>
        <xdr:cNvSpPr txBox="1"/>
      </xdr:nvSpPr>
      <xdr:spPr>
        <a:xfrm>
          <a:off x="4686300" y="12795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87234</xdr:rowOff>
    </xdr:from>
    <xdr:to>
      <xdr:col>20</xdr:col>
      <xdr:colOff>38100</xdr:colOff>
      <xdr:row>76</xdr:row>
      <xdr:rowOff>17385</xdr:rowOff>
    </xdr:to>
    <xdr:sp macro="" textlink="">
      <xdr:nvSpPr>
        <xdr:cNvPr id="202" name="楕円 201"/>
        <xdr:cNvSpPr/>
      </xdr:nvSpPr>
      <xdr:spPr>
        <a:xfrm>
          <a:off x="3746500" y="129459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8512</xdr:rowOff>
    </xdr:from>
    <xdr:ext cx="599010" cy="259045"/>
    <xdr:sp macro="" textlink="">
      <xdr:nvSpPr>
        <xdr:cNvPr id="203" name="テキスト ボックス 202"/>
        <xdr:cNvSpPr txBox="1"/>
      </xdr:nvSpPr>
      <xdr:spPr>
        <a:xfrm>
          <a:off x="3497795" y="13038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32910</xdr:rowOff>
    </xdr:from>
    <xdr:to>
      <xdr:col>15</xdr:col>
      <xdr:colOff>101600</xdr:colOff>
      <xdr:row>75</xdr:row>
      <xdr:rowOff>134510</xdr:rowOff>
    </xdr:to>
    <xdr:sp macro="" textlink="">
      <xdr:nvSpPr>
        <xdr:cNvPr id="204" name="楕円 203"/>
        <xdr:cNvSpPr/>
      </xdr:nvSpPr>
      <xdr:spPr>
        <a:xfrm>
          <a:off x="2857500" y="1289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125637</xdr:rowOff>
    </xdr:from>
    <xdr:ext cx="599010" cy="259045"/>
    <xdr:sp macro="" textlink="">
      <xdr:nvSpPr>
        <xdr:cNvPr id="205" name="テキスト ボックス 204"/>
        <xdr:cNvSpPr txBox="1"/>
      </xdr:nvSpPr>
      <xdr:spPr>
        <a:xfrm>
          <a:off x="2608795" y="1298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43425</xdr:rowOff>
    </xdr:from>
    <xdr:to>
      <xdr:col>10</xdr:col>
      <xdr:colOff>165100</xdr:colOff>
      <xdr:row>77</xdr:row>
      <xdr:rowOff>145025</xdr:rowOff>
    </xdr:to>
    <xdr:sp macro="" textlink="">
      <xdr:nvSpPr>
        <xdr:cNvPr id="206" name="楕円 205"/>
        <xdr:cNvSpPr/>
      </xdr:nvSpPr>
      <xdr:spPr>
        <a:xfrm>
          <a:off x="1968500" y="1324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136152</xdr:rowOff>
    </xdr:from>
    <xdr:ext cx="599010" cy="259045"/>
    <xdr:sp macro="" textlink="">
      <xdr:nvSpPr>
        <xdr:cNvPr id="207" name="テキスト ボックス 206"/>
        <xdr:cNvSpPr txBox="1"/>
      </xdr:nvSpPr>
      <xdr:spPr>
        <a:xfrm>
          <a:off x="1719795" y="13337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52684</xdr:rowOff>
    </xdr:from>
    <xdr:to>
      <xdr:col>6</xdr:col>
      <xdr:colOff>38100</xdr:colOff>
      <xdr:row>78</xdr:row>
      <xdr:rowOff>154284</xdr:rowOff>
    </xdr:to>
    <xdr:sp macro="" textlink="">
      <xdr:nvSpPr>
        <xdr:cNvPr id="208" name="楕円 207"/>
        <xdr:cNvSpPr/>
      </xdr:nvSpPr>
      <xdr:spPr>
        <a:xfrm>
          <a:off x="1079500" y="1342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145411</xdr:rowOff>
    </xdr:from>
    <xdr:ext cx="599010" cy="259045"/>
    <xdr:sp macro="" textlink="">
      <xdr:nvSpPr>
        <xdr:cNvPr id="209" name="テキスト ボックス 208"/>
        <xdr:cNvSpPr txBox="1"/>
      </xdr:nvSpPr>
      <xdr:spPr>
        <a:xfrm>
          <a:off x="830795" y="13518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8" name="テキスト ボックス 227"/>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30" name="テキスト ボックス 229"/>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93</xdr:row>
      <xdr:rowOff>82511</xdr:rowOff>
    </xdr:from>
    <xdr:to>
      <xdr:col>24</xdr:col>
      <xdr:colOff>62865</xdr:colOff>
      <xdr:row>98</xdr:row>
      <xdr:rowOff>138100</xdr:rowOff>
    </xdr:to>
    <xdr:cxnSp macro="">
      <xdr:nvCxnSpPr>
        <xdr:cNvPr id="234" name="直線コネクタ 233"/>
        <xdr:cNvCxnSpPr/>
      </xdr:nvCxnSpPr>
      <xdr:spPr>
        <a:xfrm flipV="1">
          <a:off x="4633595" y="16027361"/>
          <a:ext cx="1270" cy="912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141927</xdr:rowOff>
    </xdr:from>
    <xdr:ext cx="534377" cy="259045"/>
    <xdr:sp macro="" textlink="">
      <xdr:nvSpPr>
        <xdr:cNvPr id="235" name="衛生費最小値テキスト"/>
        <xdr:cNvSpPr txBox="1"/>
      </xdr:nvSpPr>
      <xdr:spPr>
        <a:xfrm>
          <a:off x="4686300" y="1694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138100</xdr:rowOff>
    </xdr:from>
    <xdr:to>
      <xdr:col>24</xdr:col>
      <xdr:colOff>152400</xdr:colOff>
      <xdr:row>98</xdr:row>
      <xdr:rowOff>138100</xdr:rowOff>
    </xdr:to>
    <xdr:cxnSp macro="">
      <xdr:nvCxnSpPr>
        <xdr:cNvPr id="236" name="直線コネクタ 235"/>
        <xdr:cNvCxnSpPr/>
      </xdr:nvCxnSpPr>
      <xdr:spPr>
        <a:xfrm>
          <a:off x="4546600" y="1694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29188</xdr:rowOff>
    </xdr:from>
    <xdr:ext cx="534377" cy="259045"/>
    <xdr:sp macro="" textlink="">
      <xdr:nvSpPr>
        <xdr:cNvPr id="237" name="衛生費最大値テキスト"/>
        <xdr:cNvSpPr txBox="1"/>
      </xdr:nvSpPr>
      <xdr:spPr>
        <a:xfrm>
          <a:off x="4686300" y="1580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93</xdr:row>
      <xdr:rowOff>82511</xdr:rowOff>
    </xdr:from>
    <xdr:to>
      <xdr:col>24</xdr:col>
      <xdr:colOff>152400</xdr:colOff>
      <xdr:row>93</xdr:row>
      <xdr:rowOff>82511</xdr:rowOff>
    </xdr:to>
    <xdr:cxnSp macro="">
      <xdr:nvCxnSpPr>
        <xdr:cNvPr id="238" name="直線コネクタ 237"/>
        <xdr:cNvCxnSpPr/>
      </xdr:nvCxnSpPr>
      <xdr:spPr>
        <a:xfrm>
          <a:off x="4546600" y="16027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149758</xdr:rowOff>
    </xdr:from>
    <xdr:to>
      <xdr:col>24</xdr:col>
      <xdr:colOff>63500</xdr:colOff>
      <xdr:row>93</xdr:row>
      <xdr:rowOff>146062</xdr:rowOff>
    </xdr:to>
    <xdr:cxnSp macro="">
      <xdr:nvCxnSpPr>
        <xdr:cNvPr id="239" name="直線コネクタ 238"/>
        <xdr:cNvCxnSpPr/>
      </xdr:nvCxnSpPr>
      <xdr:spPr>
        <a:xfrm>
          <a:off x="3797300" y="15923158"/>
          <a:ext cx="838200" cy="16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71327</xdr:rowOff>
    </xdr:from>
    <xdr:ext cx="534377" cy="259045"/>
    <xdr:sp macro="" textlink="">
      <xdr:nvSpPr>
        <xdr:cNvPr id="240" name="衛生費平均値テキスト"/>
        <xdr:cNvSpPr txBox="1"/>
      </xdr:nvSpPr>
      <xdr:spPr>
        <a:xfrm>
          <a:off x="4686300" y="16359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92900</xdr:rowOff>
    </xdr:from>
    <xdr:to>
      <xdr:col>24</xdr:col>
      <xdr:colOff>114300</xdr:colOff>
      <xdr:row>96</xdr:row>
      <xdr:rowOff>23050</xdr:rowOff>
    </xdr:to>
    <xdr:sp macro="" textlink="">
      <xdr:nvSpPr>
        <xdr:cNvPr id="241" name="フローチャート: 判断 240"/>
        <xdr:cNvSpPr/>
      </xdr:nvSpPr>
      <xdr:spPr>
        <a:xfrm>
          <a:off x="4584700" y="1638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149758</xdr:rowOff>
    </xdr:from>
    <xdr:to>
      <xdr:col>19</xdr:col>
      <xdr:colOff>177800</xdr:colOff>
      <xdr:row>93</xdr:row>
      <xdr:rowOff>133414</xdr:rowOff>
    </xdr:to>
    <xdr:cxnSp macro="">
      <xdr:nvCxnSpPr>
        <xdr:cNvPr id="242" name="直線コネクタ 241"/>
        <xdr:cNvCxnSpPr/>
      </xdr:nvCxnSpPr>
      <xdr:spPr>
        <a:xfrm flipV="1">
          <a:off x="2908300" y="15923158"/>
          <a:ext cx="889000" cy="15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163537</xdr:rowOff>
    </xdr:from>
    <xdr:to>
      <xdr:col>20</xdr:col>
      <xdr:colOff>38100</xdr:colOff>
      <xdr:row>95</xdr:row>
      <xdr:rowOff>93687</xdr:rowOff>
    </xdr:to>
    <xdr:sp macro="" textlink="">
      <xdr:nvSpPr>
        <xdr:cNvPr id="243" name="フローチャート: 判断 242"/>
        <xdr:cNvSpPr/>
      </xdr:nvSpPr>
      <xdr:spPr>
        <a:xfrm>
          <a:off x="3746500" y="1627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84814</xdr:rowOff>
    </xdr:from>
    <xdr:ext cx="534377" cy="259045"/>
    <xdr:sp macro="" textlink="">
      <xdr:nvSpPr>
        <xdr:cNvPr id="244" name="テキスト ボックス 243"/>
        <xdr:cNvSpPr txBox="1"/>
      </xdr:nvSpPr>
      <xdr:spPr>
        <a:xfrm>
          <a:off x="3530111" y="1637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125261</xdr:rowOff>
    </xdr:from>
    <xdr:to>
      <xdr:col>15</xdr:col>
      <xdr:colOff>50800</xdr:colOff>
      <xdr:row>93</xdr:row>
      <xdr:rowOff>133414</xdr:rowOff>
    </xdr:to>
    <xdr:cxnSp macro="">
      <xdr:nvCxnSpPr>
        <xdr:cNvPr id="245" name="直線コネクタ 244"/>
        <xdr:cNvCxnSpPr/>
      </xdr:nvCxnSpPr>
      <xdr:spPr>
        <a:xfrm>
          <a:off x="2019300" y="15898661"/>
          <a:ext cx="889000" cy="17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162737</xdr:rowOff>
    </xdr:from>
    <xdr:to>
      <xdr:col>15</xdr:col>
      <xdr:colOff>101600</xdr:colOff>
      <xdr:row>95</xdr:row>
      <xdr:rowOff>92887</xdr:rowOff>
    </xdr:to>
    <xdr:sp macro="" textlink="">
      <xdr:nvSpPr>
        <xdr:cNvPr id="246" name="フローチャート: 判断 245"/>
        <xdr:cNvSpPr/>
      </xdr:nvSpPr>
      <xdr:spPr>
        <a:xfrm>
          <a:off x="2857500" y="16279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84014</xdr:rowOff>
    </xdr:from>
    <xdr:ext cx="534377" cy="259045"/>
    <xdr:sp macro="" textlink="">
      <xdr:nvSpPr>
        <xdr:cNvPr id="247" name="テキスト ボックス 246"/>
        <xdr:cNvSpPr txBox="1"/>
      </xdr:nvSpPr>
      <xdr:spPr>
        <a:xfrm>
          <a:off x="2641111" y="1637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170866</xdr:rowOff>
    </xdr:from>
    <xdr:to>
      <xdr:col>10</xdr:col>
      <xdr:colOff>114300</xdr:colOff>
      <xdr:row>92</xdr:row>
      <xdr:rowOff>125261</xdr:rowOff>
    </xdr:to>
    <xdr:cxnSp macro="">
      <xdr:nvCxnSpPr>
        <xdr:cNvPr id="248" name="直線コネクタ 247"/>
        <xdr:cNvCxnSpPr/>
      </xdr:nvCxnSpPr>
      <xdr:spPr>
        <a:xfrm>
          <a:off x="1130300" y="15601366"/>
          <a:ext cx="889000" cy="29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57201</xdr:rowOff>
    </xdr:from>
    <xdr:to>
      <xdr:col>10</xdr:col>
      <xdr:colOff>165100</xdr:colOff>
      <xdr:row>96</xdr:row>
      <xdr:rowOff>158801</xdr:rowOff>
    </xdr:to>
    <xdr:sp macro="" textlink="">
      <xdr:nvSpPr>
        <xdr:cNvPr id="249" name="フローチャート: 判断 248"/>
        <xdr:cNvSpPr/>
      </xdr:nvSpPr>
      <xdr:spPr>
        <a:xfrm>
          <a:off x="1968500" y="1651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149928</xdr:rowOff>
    </xdr:from>
    <xdr:ext cx="534377" cy="259045"/>
    <xdr:sp macro="" textlink="">
      <xdr:nvSpPr>
        <xdr:cNvPr id="250" name="テキスト ボックス 249"/>
        <xdr:cNvSpPr txBox="1"/>
      </xdr:nvSpPr>
      <xdr:spPr>
        <a:xfrm>
          <a:off x="1752111" y="1660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159652</xdr:rowOff>
    </xdr:from>
    <xdr:to>
      <xdr:col>6</xdr:col>
      <xdr:colOff>38100</xdr:colOff>
      <xdr:row>97</xdr:row>
      <xdr:rowOff>89802</xdr:rowOff>
    </xdr:to>
    <xdr:sp macro="" textlink="">
      <xdr:nvSpPr>
        <xdr:cNvPr id="251" name="フローチャート: 判断 250"/>
        <xdr:cNvSpPr/>
      </xdr:nvSpPr>
      <xdr:spPr>
        <a:xfrm>
          <a:off x="1079500" y="1661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80929</xdr:rowOff>
    </xdr:from>
    <xdr:ext cx="534377" cy="259045"/>
    <xdr:sp macro="" textlink="">
      <xdr:nvSpPr>
        <xdr:cNvPr id="252" name="テキスト ボックス 251"/>
        <xdr:cNvSpPr txBox="1"/>
      </xdr:nvSpPr>
      <xdr:spPr>
        <a:xfrm>
          <a:off x="863111" y="1671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95262</xdr:rowOff>
    </xdr:from>
    <xdr:to>
      <xdr:col>24</xdr:col>
      <xdr:colOff>114300</xdr:colOff>
      <xdr:row>94</xdr:row>
      <xdr:rowOff>25412</xdr:rowOff>
    </xdr:to>
    <xdr:sp macro="" textlink="">
      <xdr:nvSpPr>
        <xdr:cNvPr id="258" name="楕円 257"/>
        <xdr:cNvSpPr/>
      </xdr:nvSpPr>
      <xdr:spPr>
        <a:xfrm>
          <a:off x="4584700" y="1604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10189</xdr:rowOff>
    </xdr:from>
    <xdr:ext cx="534377" cy="259045"/>
    <xdr:sp macro="" textlink="">
      <xdr:nvSpPr>
        <xdr:cNvPr id="259" name="衛生費該当値テキスト"/>
        <xdr:cNvSpPr txBox="1"/>
      </xdr:nvSpPr>
      <xdr:spPr>
        <a:xfrm>
          <a:off x="4686300" y="1595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98958</xdr:rowOff>
    </xdr:from>
    <xdr:to>
      <xdr:col>20</xdr:col>
      <xdr:colOff>38100</xdr:colOff>
      <xdr:row>93</xdr:row>
      <xdr:rowOff>29108</xdr:rowOff>
    </xdr:to>
    <xdr:sp macro="" textlink="">
      <xdr:nvSpPr>
        <xdr:cNvPr id="260" name="楕円 259"/>
        <xdr:cNvSpPr/>
      </xdr:nvSpPr>
      <xdr:spPr>
        <a:xfrm>
          <a:off x="3746500" y="1587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45635</xdr:rowOff>
    </xdr:from>
    <xdr:ext cx="534377" cy="259045"/>
    <xdr:sp macro="" textlink="">
      <xdr:nvSpPr>
        <xdr:cNvPr id="261" name="テキスト ボックス 260"/>
        <xdr:cNvSpPr txBox="1"/>
      </xdr:nvSpPr>
      <xdr:spPr>
        <a:xfrm>
          <a:off x="3530111" y="1564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82614</xdr:rowOff>
    </xdr:from>
    <xdr:to>
      <xdr:col>15</xdr:col>
      <xdr:colOff>101600</xdr:colOff>
      <xdr:row>94</xdr:row>
      <xdr:rowOff>12764</xdr:rowOff>
    </xdr:to>
    <xdr:sp macro="" textlink="">
      <xdr:nvSpPr>
        <xdr:cNvPr id="262" name="楕円 261"/>
        <xdr:cNvSpPr/>
      </xdr:nvSpPr>
      <xdr:spPr>
        <a:xfrm>
          <a:off x="2857500" y="1602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29291</xdr:rowOff>
    </xdr:from>
    <xdr:ext cx="534377" cy="259045"/>
    <xdr:sp macro="" textlink="">
      <xdr:nvSpPr>
        <xdr:cNvPr id="263" name="テキスト ボックス 262"/>
        <xdr:cNvSpPr txBox="1"/>
      </xdr:nvSpPr>
      <xdr:spPr>
        <a:xfrm>
          <a:off x="2641111" y="1580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74461</xdr:rowOff>
    </xdr:from>
    <xdr:to>
      <xdr:col>10</xdr:col>
      <xdr:colOff>165100</xdr:colOff>
      <xdr:row>93</xdr:row>
      <xdr:rowOff>4611</xdr:rowOff>
    </xdr:to>
    <xdr:sp macro="" textlink="">
      <xdr:nvSpPr>
        <xdr:cNvPr id="264" name="楕円 263"/>
        <xdr:cNvSpPr/>
      </xdr:nvSpPr>
      <xdr:spPr>
        <a:xfrm>
          <a:off x="1968500" y="1584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21138</xdr:rowOff>
    </xdr:from>
    <xdr:ext cx="534377" cy="259045"/>
    <xdr:sp macro="" textlink="">
      <xdr:nvSpPr>
        <xdr:cNvPr id="265" name="テキスト ボックス 264"/>
        <xdr:cNvSpPr txBox="1"/>
      </xdr:nvSpPr>
      <xdr:spPr>
        <a:xfrm>
          <a:off x="1752111" y="1562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90</xdr:row>
      <xdr:rowOff>120066</xdr:rowOff>
    </xdr:from>
    <xdr:to>
      <xdr:col>6</xdr:col>
      <xdr:colOff>38100</xdr:colOff>
      <xdr:row>91</xdr:row>
      <xdr:rowOff>50216</xdr:rowOff>
    </xdr:to>
    <xdr:sp macro="" textlink="">
      <xdr:nvSpPr>
        <xdr:cNvPr id="266" name="楕円 265"/>
        <xdr:cNvSpPr/>
      </xdr:nvSpPr>
      <xdr:spPr>
        <a:xfrm>
          <a:off x="1079500" y="1555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89</xdr:row>
      <xdr:rowOff>66743</xdr:rowOff>
    </xdr:from>
    <xdr:ext cx="534377" cy="259045"/>
    <xdr:sp macro="" textlink="">
      <xdr:nvSpPr>
        <xdr:cNvPr id="267" name="テキスト ボックス 266"/>
        <xdr:cNvSpPr txBox="1"/>
      </xdr:nvSpPr>
      <xdr:spPr>
        <a:xfrm>
          <a:off x="863111" y="1532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9" name="テキスト ボックス 288"/>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91" name="テキスト ボックス 29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39769</xdr:rowOff>
    </xdr:from>
    <xdr:to>
      <xdr:col>54</xdr:col>
      <xdr:colOff>189865</xdr:colOff>
      <xdr:row>39</xdr:row>
      <xdr:rowOff>98715</xdr:rowOff>
    </xdr:to>
    <xdr:cxnSp macro="">
      <xdr:nvCxnSpPr>
        <xdr:cNvPr id="293" name="直線コネクタ 292"/>
        <xdr:cNvCxnSpPr/>
      </xdr:nvCxnSpPr>
      <xdr:spPr>
        <a:xfrm flipV="1">
          <a:off x="10475595" y="5354719"/>
          <a:ext cx="1270" cy="1430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102542</xdr:rowOff>
    </xdr:from>
    <xdr:ext cx="249299" cy="259045"/>
    <xdr:sp macro="" textlink="">
      <xdr:nvSpPr>
        <xdr:cNvPr id="294" name="労働費最小値テキスト"/>
        <xdr:cNvSpPr txBox="1"/>
      </xdr:nvSpPr>
      <xdr:spPr>
        <a:xfrm>
          <a:off x="10528300" y="67890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98715</xdr:rowOff>
    </xdr:from>
    <xdr:to>
      <xdr:col>55</xdr:col>
      <xdr:colOff>88900</xdr:colOff>
      <xdr:row>39</xdr:row>
      <xdr:rowOff>98715</xdr:rowOff>
    </xdr:to>
    <xdr:cxnSp macro="">
      <xdr:nvCxnSpPr>
        <xdr:cNvPr id="295" name="直線コネクタ 294"/>
        <xdr:cNvCxnSpPr/>
      </xdr:nvCxnSpPr>
      <xdr:spPr>
        <a:xfrm>
          <a:off x="10388600" y="678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157896</xdr:rowOff>
    </xdr:from>
    <xdr:ext cx="469744" cy="259045"/>
    <xdr:sp macro="" textlink="">
      <xdr:nvSpPr>
        <xdr:cNvPr id="296" name="労働費最大値テキスト"/>
        <xdr:cNvSpPr txBox="1"/>
      </xdr:nvSpPr>
      <xdr:spPr>
        <a:xfrm>
          <a:off x="10528300" y="5129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39769</xdr:rowOff>
    </xdr:from>
    <xdr:to>
      <xdr:col>55</xdr:col>
      <xdr:colOff>88900</xdr:colOff>
      <xdr:row>31</xdr:row>
      <xdr:rowOff>39769</xdr:rowOff>
    </xdr:to>
    <xdr:cxnSp macro="">
      <xdr:nvCxnSpPr>
        <xdr:cNvPr id="297" name="直線コネクタ 296"/>
        <xdr:cNvCxnSpPr/>
      </xdr:nvCxnSpPr>
      <xdr:spPr>
        <a:xfrm>
          <a:off x="10388600" y="535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11521</xdr:rowOff>
    </xdr:from>
    <xdr:to>
      <xdr:col>55</xdr:col>
      <xdr:colOff>0</xdr:colOff>
      <xdr:row>39</xdr:row>
      <xdr:rowOff>13153</xdr:rowOff>
    </xdr:to>
    <xdr:cxnSp macro="">
      <xdr:nvCxnSpPr>
        <xdr:cNvPr id="298" name="直線コネクタ 297"/>
        <xdr:cNvCxnSpPr/>
      </xdr:nvCxnSpPr>
      <xdr:spPr>
        <a:xfrm>
          <a:off x="9639300" y="6698071"/>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8581</xdr:rowOff>
    </xdr:from>
    <xdr:ext cx="469744" cy="259045"/>
    <xdr:sp macro="" textlink="">
      <xdr:nvSpPr>
        <xdr:cNvPr id="299" name="労働費平均値テキスト"/>
        <xdr:cNvSpPr txBox="1"/>
      </xdr:nvSpPr>
      <xdr:spPr>
        <a:xfrm>
          <a:off x="10528300" y="6352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157154</xdr:rowOff>
    </xdr:from>
    <xdr:to>
      <xdr:col>55</xdr:col>
      <xdr:colOff>50800</xdr:colOff>
      <xdr:row>38</xdr:row>
      <xdr:rowOff>87303</xdr:rowOff>
    </xdr:to>
    <xdr:sp macro="" textlink="">
      <xdr:nvSpPr>
        <xdr:cNvPr id="300" name="フローチャート: 判断 299"/>
        <xdr:cNvSpPr/>
      </xdr:nvSpPr>
      <xdr:spPr>
        <a:xfrm>
          <a:off x="10426700" y="650080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11521</xdr:rowOff>
    </xdr:from>
    <xdr:to>
      <xdr:col>50</xdr:col>
      <xdr:colOff>114300</xdr:colOff>
      <xdr:row>39</xdr:row>
      <xdr:rowOff>14949</xdr:rowOff>
    </xdr:to>
    <xdr:cxnSp macro="">
      <xdr:nvCxnSpPr>
        <xdr:cNvPr id="301" name="直線コネクタ 300"/>
        <xdr:cNvCxnSpPr/>
      </xdr:nvCxnSpPr>
      <xdr:spPr>
        <a:xfrm flipV="1">
          <a:off x="8750300" y="6698071"/>
          <a:ext cx="8890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138702</xdr:rowOff>
    </xdr:from>
    <xdr:to>
      <xdr:col>50</xdr:col>
      <xdr:colOff>165100</xdr:colOff>
      <xdr:row>38</xdr:row>
      <xdr:rowOff>68852</xdr:rowOff>
    </xdr:to>
    <xdr:sp macro="" textlink="">
      <xdr:nvSpPr>
        <xdr:cNvPr id="302" name="フローチャート: 判断 301"/>
        <xdr:cNvSpPr/>
      </xdr:nvSpPr>
      <xdr:spPr>
        <a:xfrm>
          <a:off x="9588500" y="648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85379</xdr:rowOff>
    </xdr:from>
    <xdr:ext cx="469744" cy="259045"/>
    <xdr:sp macro="" textlink="">
      <xdr:nvSpPr>
        <xdr:cNvPr id="303" name="テキスト ボックス 302"/>
        <xdr:cNvSpPr txBox="1"/>
      </xdr:nvSpPr>
      <xdr:spPr>
        <a:xfrm>
          <a:off x="9404428" y="6257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14949</xdr:rowOff>
    </xdr:from>
    <xdr:to>
      <xdr:col>45</xdr:col>
      <xdr:colOff>177800</xdr:colOff>
      <xdr:row>39</xdr:row>
      <xdr:rowOff>18215</xdr:rowOff>
    </xdr:to>
    <xdr:cxnSp macro="">
      <xdr:nvCxnSpPr>
        <xdr:cNvPr id="304" name="直線コネクタ 303"/>
        <xdr:cNvCxnSpPr/>
      </xdr:nvCxnSpPr>
      <xdr:spPr>
        <a:xfrm flipV="1">
          <a:off x="7861300" y="6701499"/>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140662</xdr:rowOff>
    </xdr:from>
    <xdr:to>
      <xdr:col>46</xdr:col>
      <xdr:colOff>38100</xdr:colOff>
      <xdr:row>38</xdr:row>
      <xdr:rowOff>70811</xdr:rowOff>
    </xdr:to>
    <xdr:sp macro="" textlink="">
      <xdr:nvSpPr>
        <xdr:cNvPr id="305" name="フローチャート: 判断 304"/>
        <xdr:cNvSpPr/>
      </xdr:nvSpPr>
      <xdr:spPr>
        <a:xfrm>
          <a:off x="8699500" y="64843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87339</xdr:rowOff>
    </xdr:from>
    <xdr:ext cx="469744" cy="259045"/>
    <xdr:sp macro="" textlink="">
      <xdr:nvSpPr>
        <xdr:cNvPr id="306" name="テキスト ボックス 305"/>
        <xdr:cNvSpPr txBox="1"/>
      </xdr:nvSpPr>
      <xdr:spPr>
        <a:xfrm>
          <a:off x="8515428" y="6259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18215</xdr:rowOff>
    </xdr:from>
    <xdr:to>
      <xdr:col>41</xdr:col>
      <xdr:colOff>50800</xdr:colOff>
      <xdr:row>39</xdr:row>
      <xdr:rowOff>19195</xdr:rowOff>
    </xdr:to>
    <xdr:cxnSp macro="">
      <xdr:nvCxnSpPr>
        <xdr:cNvPr id="307" name="直線コネクタ 306"/>
        <xdr:cNvCxnSpPr/>
      </xdr:nvCxnSpPr>
      <xdr:spPr>
        <a:xfrm flipV="1">
          <a:off x="6972300" y="6704765"/>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166624</xdr:rowOff>
    </xdr:from>
    <xdr:to>
      <xdr:col>41</xdr:col>
      <xdr:colOff>101600</xdr:colOff>
      <xdr:row>38</xdr:row>
      <xdr:rowOff>96774</xdr:rowOff>
    </xdr:to>
    <xdr:sp macro="" textlink="">
      <xdr:nvSpPr>
        <xdr:cNvPr id="308" name="フローチャート: 判断 307"/>
        <xdr:cNvSpPr/>
      </xdr:nvSpPr>
      <xdr:spPr>
        <a:xfrm>
          <a:off x="7810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113301</xdr:rowOff>
    </xdr:from>
    <xdr:ext cx="469744" cy="259045"/>
    <xdr:sp macro="" textlink="">
      <xdr:nvSpPr>
        <xdr:cNvPr id="309" name="テキスト ボックス 308"/>
        <xdr:cNvSpPr txBox="1"/>
      </xdr:nvSpPr>
      <xdr:spPr>
        <a:xfrm>
          <a:off x="7626428" y="6285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153561</xdr:rowOff>
    </xdr:from>
    <xdr:to>
      <xdr:col>36</xdr:col>
      <xdr:colOff>165100</xdr:colOff>
      <xdr:row>38</xdr:row>
      <xdr:rowOff>83711</xdr:rowOff>
    </xdr:to>
    <xdr:sp macro="" textlink="">
      <xdr:nvSpPr>
        <xdr:cNvPr id="310" name="フローチャート: 判断 309"/>
        <xdr:cNvSpPr/>
      </xdr:nvSpPr>
      <xdr:spPr>
        <a:xfrm>
          <a:off x="6921500" y="649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100238</xdr:rowOff>
    </xdr:from>
    <xdr:ext cx="469744" cy="259045"/>
    <xdr:sp macro="" textlink="">
      <xdr:nvSpPr>
        <xdr:cNvPr id="311" name="テキスト ボックス 310"/>
        <xdr:cNvSpPr txBox="1"/>
      </xdr:nvSpPr>
      <xdr:spPr>
        <a:xfrm>
          <a:off x="6737428" y="627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133803</xdr:rowOff>
    </xdr:from>
    <xdr:to>
      <xdr:col>55</xdr:col>
      <xdr:colOff>50800</xdr:colOff>
      <xdr:row>39</xdr:row>
      <xdr:rowOff>63953</xdr:rowOff>
    </xdr:to>
    <xdr:sp macro="" textlink="">
      <xdr:nvSpPr>
        <xdr:cNvPr id="317" name="楕円 316"/>
        <xdr:cNvSpPr/>
      </xdr:nvSpPr>
      <xdr:spPr>
        <a:xfrm>
          <a:off x="10426700" y="664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48730</xdr:rowOff>
    </xdr:from>
    <xdr:ext cx="378565" cy="259045"/>
    <xdr:sp macro="" textlink="">
      <xdr:nvSpPr>
        <xdr:cNvPr id="318" name="労働費該当値テキスト"/>
        <xdr:cNvSpPr txBox="1"/>
      </xdr:nvSpPr>
      <xdr:spPr>
        <a:xfrm>
          <a:off x="10528300" y="6563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132171</xdr:rowOff>
    </xdr:from>
    <xdr:to>
      <xdr:col>50</xdr:col>
      <xdr:colOff>165100</xdr:colOff>
      <xdr:row>39</xdr:row>
      <xdr:rowOff>62321</xdr:rowOff>
    </xdr:to>
    <xdr:sp macro="" textlink="">
      <xdr:nvSpPr>
        <xdr:cNvPr id="319" name="楕円 318"/>
        <xdr:cNvSpPr/>
      </xdr:nvSpPr>
      <xdr:spPr>
        <a:xfrm>
          <a:off x="9588500" y="66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53448</xdr:rowOff>
    </xdr:from>
    <xdr:ext cx="378565" cy="259045"/>
    <xdr:sp macro="" textlink="">
      <xdr:nvSpPr>
        <xdr:cNvPr id="320" name="テキスト ボックス 319"/>
        <xdr:cNvSpPr txBox="1"/>
      </xdr:nvSpPr>
      <xdr:spPr>
        <a:xfrm>
          <a:off x="9450017" y="6739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135599</xdr:rowOff>
    </xdr:from>
    <xdr:to>
      <xdr:col>46</xdr:col>
      <xdr:colOff>38100</xdr:colOff>
      <xdr:row>39</xdr:row>
      <xdr:rowOff>65749</xdr:rowOff>
    </xdr:to>
    <xdr:sp macro="" textlink="">
      <xdr:nvSpPr>
        <xdr:cNvPr id="321" name="楕円 320"/>
        <xdr:cNvSpPr/>
      </xdr:nvSpPr>
      <xdr:spPr>
        <a:xfrm>
          <a:off x="8699500" y="665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56876</xdr:rowOff>
    </xdr:from>
    <xdr:ext cx="378565" cy="259045"/>
    <xdr:sp macro="" textlink="">
      <xdr:nvSpPr>
        <xdr:cNvPr id="322" name="テキスト ボックス 321"/>
        <xdr:cNvSpPr txBox="1"/>
      </xdr:nvSpPr>
      <xdr:spPr>
        <a:xfrm>
          <a:off x="8561017" y="6743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138865</xdr:rowOff>
    </xdr:from>
    <xdr:to>
      <xdr:col>41</xdr:col>
      <xdr:colOff>101600</xdr:colOff>
      <xdr:row>39</xdr:row>
      <xdr:rowOff>69015</xdr:rowOff>
    </xdr:to>
    <xdr:sp macro="" textlink="">
      <xdr:nvSpPr>
        <xdr:cNvPr id="323" name="楕円 322"/>
        <xdr:cNvSpPr/>
      </xdr:nvSpPr>
      <xdr:spPr>
        <a:xfrm>
          <a:off x="7810500" y="665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60142</xdr:rowOff>
    </xdr:from>
    <xdr:ext cx="378565" cy="259045"/>
    <xdr:sp macro="" textlink="">
      <xdr:nvSpPr>
        <xdr:cNvPr id="324" name="テキスト ボックス 323"/>
        <xdr:cNvSpPr txBox="1"/>
      </xdr:nvSpPr>
      <xdr:spPr>
        <a:xfrm>
          <a:off x="7672017" y="6746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139845</xdr:rowOff>
    </xdr:from>
    <xdr:to>
      <xdr:col>36</xdr:col>
      <xdr:colOff>165100</xdr:colOff>
      <xdr:row>39</xdr:row>
      <xdr:rowOff>69995</xdr:rowOff>
    </xdr:to>
    <xdr:sp macro="" textlink="">
      <xdr:nvSpPr>
        <xdr:cNvPr id="325" name="楕円 324"/>
        <xdr:cNvSpPr/>
      </xdr:nvSpPr>
      <xdr:spPr>
        <a:xfrm>
          <a:off x="6921500" y="665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61122</xdr:rowOff>
    </xdr:from>
    <xdr:ext cx="378565" cy="259045"/>
    <xdr:sp macro="" textlink="">
      <xdr:nvSpPr>
        <xdr:cNvPr id="326" name="テキスト ボックス 325"/>
        <xdr:cNvSpPr txBox="1"/>
      </xdr:nvSpPr>
      <xdr:spPr>
        <a:xfrm>
          <a:off x="6783017" y="67476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8" name="テキスト ボックス 33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0" name="テキスト ボックス 339"/>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2" name="テキスト ボックス 341"/>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4" name="テキスト ボックス 343"/>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123813</xdr:rowOff>
    </xdr:from>
    <xdr:to>
      <xdr:col>54</xdr:col>
      <xdr:colOff>189865</xdr:colOff>
      <xdr:row>57</xdr:row>
      <xdr:rowOff>108885</xdr:rowOff>
    </xdr:to>
    <xdr:cxnSp macro="">
      <xdr:nvCxnSpPr>
        <xdr:cNvPr id="348" name="直線コネクタ 347"/>
        <xdr:cNvCxnSpPr/>
      </xdr:nvCxnSpPr>
      <xdr:spPr>
        <a:xfrm flipV="1">
          <a:off x="10475595" y="8696313"/>
          <a:ext cx="1270" cy="1185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112712</xdr:rowOff>
    </xdr:from>
    <xdr:ext cx="469744" cy="259045"/>
    <xdr:sp macro="" textlink="">
      <xdr:nvSpPr>
        <xdr:cNvPr id="349" name="農林水産業費最小値テキスト"/>
        <xdr:cNvSpPr txBox="1"/>
      </xdr:nvSpPr>
      <xdr:spPr>
        <a:xfrm>
          <a:off x="10528300" y="988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108885</xdr:rowOff>
    </xdr:from>
    <xdr:to>
      <xdr:col>55</xdr:col>
      <xdr:colOff>88900</xdr:colOff>
      <xdr:row>57</xdr:row>
      <xdr:rowOff>108885</xdr:rowOff>
    </xdr:to>
    <xdr:cxnSp macro="">
      <xdr:nvCxnSpPr>
        <xdr:cNvPr id="350" name="直線コネクタ 349"/>
        <xdr:cNvCxnSpPr/>
      </xdr:nvCxnSpPr>
      <xdr:spPr>
        <a:xfrm>
          <a:off x="10388600" y="9881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70490</xdr:rowOff>
    </xdr:from>
    <xdr:ext cx="534377" cy="259045"/>
    <xdr:sp macro="" textlink="">
      <xdr:nvSpPr>
        <xdr:cNvPr id="351" name="農林水産業費最大値テキスト"/>
        <xdr:cNvSpPr txBox="1"/>
      </xdr:nvSpPr>
      <xdr:spPr>
        <a:xfrm>
          <a:off x="10528300" y="84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60,695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123813</xdr:rowOff>
    </xdr:from>
    <xdr:to>
      <xdr:col>55</xdr:col>
      <xdr:colOff>88900</xdr:colOff>
      <xdr:row>50</xdr:row>
      <xdr:rowOff>123813</xdr:rowOff>
    </xdr:to>
    <xdr:cxnSp macro="">
      <xdr:nvCxnSpPr>
        <xdr:cNvPr id="352" name="直線コネクタ 351"/>
        <xdr:cNvCxnSpPr/>
      </xdr:nvCxnSpPr>
      <xdr:spPr>
        <a:xfrm>
          <a:off x="10388600" y="869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757</xdr:rowOff>
    </xdr:from>
    <xdr:to>
      <xdr:col>55</xdr:col>
      <xdr:colOff>0</xdr:colOff>
      <xdr:row>54</xdr:row>
      <xdr:rowOff>7683</xdr:rowOff>
    </xdr:to>
    <xdr:cxnSp macro="">
      <xdr:nvCxnSpPr>
        <xdr:cNvPr id="353" name="直線コネクタ 352"/>
        <xdr:cNvCxnSpPr/>
      </xdr:nvCxnSpPr>
      <xdr:spPr>
        <a:xfrm>
          <a:off x="9639300" y="9259057"/>
          <a:ext cx="838200" cy="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108955</xdr:rowOff>
    </xdr:from>
    <xdr:ext cx="534377" cy="259045"/>
    <xdr:sp macro="" textlink="">
      <xdr:nvSpPr>
        <xdr:cNvPr id="354" name="農林水産業費平均値テキスト"/>
        <xdr:cNvSpPr txBox="1"/>
      </xdr:nvSpPr>
      <xdr:spPr>
        <a:xfrm>
          <a:off x="10528300" y="9367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130528</xdr:rowOff>
    </xdr:from>
    <xdr:to>
      <xdr:col>55</xdr:col>
      <xdr:colOff>50800</xdr:colOff>
      <xdr:row>55</xdr:row>
      <xdr:rowOff>60678</xdr:rowOff>
    </xdr:to>
    <xdr:sp macro="" textlink="">
      <xdr:nvSpPr>
        <xdr:cNvPr id="355" name="フローチャート: 判断 354"/>
        <xdr:cNvSpPr/>
      </xdr:nvSpPr>
      <xdr:spPr>
        <a:xfrm>
          <a:off x="10426700" y="93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142740</xdr:rowOff>
    </xdr:from>
    <xdr:to>
      <xdr:col>50</xdr:col>
      <xdr:colOff>114300</xdr:colOff>
      <xdr:row>54</xdr:row>
      <xdr:rowOff>757</xdr:rowOff>
    </xdr:to>
    <xdr:cxnSp macro="">
      <xdr:nvCxnSpPr>
        <xdr:cNvPr id="356" name="直線コネクタ 355"/>
        <xdr:cNvCxnSpPr/>
      </xdr:nvCxnSpPr>
      <xdr:spPr>
        <a:xfrm>
          <a:off x="8750300" y="9229590"/>
          <a:ext cx="889000" cy="2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141363</xdr:rowOff>
    </xdr:from>
    <xdr:to>
      <xdr:col>50</xdr:col>
      <xdr:colOff>165100</xdr:colOff>
      <xdr:row>55</xdr:row>
      <xdr:rowOff>71513</xdr:rowOff>
    </xdr:to>
    <xdr:sp macro="" textlink="">
      <xdr:nvSpPr>
        <xdr:cNvPr id="357" name="フローチャート: 判断 356"/>
        <xdr:cNvSpPr/>
      </xdr:nvSpPr>
      <xdr:spPr>
        <a:xfrm>
          <a:off x="9588500" y="939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62640</xdr:rowOff>
    </xdr:from>
    <xdr:ext cx="534377" cy="259045"/>
    <xdr:sp macro="" textlink="">
      <xdr:nvSpPr>
        <xdr:cNvPr id="358" name="テキスト ボックス 357"/>
        <xdr:cNvSpPr txBox="1"/>
      </xdr:nvSpPr>
      <xdr:spPr>
        <a:xfrm>
          <a:off x="9372111" y="949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142740</xdr:rowOff>
    </xdr:from>
    <xdr:to>
      <xdr:col>45</xdr:col>
      <xdr:colOff>177800</xdr:colOff>
      <xdr:row>54</xdr:row>
      <xdr:rowOff>57862</xdr:rowOff>
    </xdr:to>
    <xdr:cxnSp macro="">
      <xdr:nvCxnSpPr>
        <xdr:cNvPr id="359" name="直線コネクタ 358"/>
        <xdr:cNvCxnSpPr/>
      </xdr:nvCxnSpPr>
      <xdr:spPr>
        <a:xfrm flipV="1">
          <a:off x="7861300" y="9229590"/>
          <a:ext cx="889000" cy="8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26241</xdr:rowOff>
    </xdr:from>
    <xdr:to>
      <xdr:col>46</xdr:col>
      <xdr:colOff>38100</xdr:colOff>
      <xdr:row>55</xdr:row>
      <xdr:rowOff>127841</xdr:rowOff>
    </xdr:to>
    <xdr:sp macro="" textlink="">
      <xdr:nvSpPr>
        <xdr:cNvPr id="360" name="フローチャート: 判断 359"/>
        <xdr:cNvSpPr/>
      </xdr:nvSpPr>
      <xdr:spPr>
        <a:xfrm>
          <a:off x="8699500" y="945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118968</xdr:rowOff>
    </xdr:from>
    <xdr:ext cx="534377" cy="259045"/>
    <xdr:sp macro="" textlink="">
      <xdr:nvSpPr>
        <xdr:cNvPr id="361" name="テキスト ボックス 360"/>
        <xdr:cNvSpPr txBox="1"/>
      </xdr:nvSpPr>
      <xdr:spPr>
        <a:xfrm>
          <a:off x="8483111" y="954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78184</xdr:rowOff>
    </xdr:from>
    <xdr:to>
      <xdr:col>41</xdr:col>
      <xdr:colOff>50800</xdr:colOff>
      <xdr:row>54</xdr:row>
      <xdr:rowOff>57862</xdr:rowOff>
    </xdr:to>
    <xdr:cxnSp macro="">
      <xdr:nvCxnSpPr>
        <xdr:cNvPr id="362" name="直線コネクタ 361"/>
        <xdr:cNvCxnSpPr/>
      </xdr:nvCxnSpPr>
      <xdr:spPr>
        <a:xfrm>
          <a:off x="6972300" y="9165034"/>
          <a:ext cx="889000" cy="15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22149</xdr:rowOff>
    </xdr:from>
    <xdr:to>
      <xdr:col>41</xdr:col>
      <xdr:colOff>101600</xdr:colOff>
      <xdr:row>56</xdr:row>
      <xdr:rowOff>123749</xdr:rowOff>
    </xdr:to>
    <xdr:sp macro="" textlink="">
      <xdr:nvSpPr>
        <xdr:cNvPr id="363" name="フローチャート: 判断 362"/>
        <xdr:cNvSpPr/>
      </xdr:nvSpPr>
      <xdr:spPr>
        <a:xfrm>
          <a:off x="7810500" y="962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114876</xdr:rowOff>
    </xdr:from>
    <xdr:ext cx="534377" cy="259045"/>
    <xdr:sp macro="" textlink="">
      <xdr:nvSpPr>
        <xdr:cNvPr id="364" name="テキスト ボックス 363"/>
        <xdr:cNvSpPr txBox="1"/>
      </xdr:nvSpPr>
      <xdr:spPr>
        <a:xfrm>
          <a:off x="7594111" y="971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170899</xdr:rowOff>
    </xdr:from>
    <xdr:to>
      <xdr:col>36</xdr:col>
      <xdr:colOff>165100</xdr:colOff>
      <xdr:row>56</xdr:row>
      <xdr:rowOff>101049</xdr:rowOff>
    </xdr:to>
    <xdr:sp macro="" textlink="">
      <xdr:nvSpPr>
        <xdr:cNvPr id="365" name="フローチャート: 判断 364"/>
        <xdr:cNvSpPr/>
      </xdr:nvSpPr>
      <xdr:spPr>
        <a:xfrm>
          <a:off x="6921500" y="9600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92176</xdr:rowOff>
    </xdr:from>
    <xdr:ext cx="534377" cy="259045"/>
    <xdr:sp macro="" textlink="">
      <xdr:nvSpPr>
        <xdr:cNvPr id="366" name="テキスト ボックス 365"/>
        <xdr:cNvSpPr txBox="1"/>
      </xdr:nvSpPr>
      <xdr:spPr>
        <a:xfrm>
          <a:off x="6705111" y="969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128333</xdr:rowOff>
    </xdr:from>
    <xdr:to>
      <xdr:col>55</xdr:col>
      <xdr:colOff>50800</xdr:colOff>
      <xdr:row>54</xdr:row>
      <xdr:rowOff>58483</xdr:rowOff>
    </xdr:to>
    <xdr:sp macro="" textlink="">
      <xdr:nvSpPr>
        <xdr:cNvPr id="372" name="楕円 371"/>
        <xdr:cNvSpPr/>
      </xdr:nvSpPr>
      <xdr:spPr>
        <a:xfrm>
          <a:off x="10426700" y="921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151210</xdr:rowOff>
    </xdr:from>
    <xdr:ext cx="534377" cy="259045"/>
    <xdr:sp macro="" textlink="">
      <xdr:nvSpPr>
        <xdr:cNvPr id="373" name="農林水産業費該当値テキスト"/>
        <xdr:cNvSpPr txBox="1"/>
      </xdr:nvSpPr>
      <xdr:spPr>
        <a:xfrm>
          <a:off x="10528300" y="906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121407</xdr:rowOff>
    </xdr:from>
    <xdr:to>
      <xdr:col>50</xdr:col>
      <xdr:colOff>165100</xdr:colOff>
      <xdr:row>54</xdr:row>
      <xdr:rowOff>51557</xdr:rowOff>
    </xdr:to>
    <xdr:sp macro="" textlink="">
      <xdr:nvSpPr>
        <xdr:cNvPr id="374" name="楕円 373"/>
        <xdr:cNvSpPr/>
      </xdr:nvSpPr>
      <xdr:spPr>
        <a:xfrm>
          <a:off x="9588500" y="920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68084</xdr:rowOff>
    </xdr:from>
    <xdr:ext cx="534377" cy="259045"/>
    <xdr:sp macro="" textlink="">
      <xdr:nvSpPr>
        <xdr:cNvPr id="375" name="テキスト ボックス 374"/>
        <xdr:cNvSpPr txBox="1"/>
      </xdr:nvSpPr>
      <xdr:spPr>
        <a:xfrm>
          <a:off x="9372111" y="898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91940</xdr:rowOff>
    </xdr:from>
    <xdr:to>
      <xdr:col>46</xdr:col>
      <xdr:colOff>38100</xdr:colOff>
      <xdr:row>54</xdr:row>
      <xdr:rowOff>22090</xdr:rowOff>
    </xdr:to>
    <xdr:sp macro="" textlink="">
      <xdr:nvSpPr>
        <xdr:cNvPr id="376" name="楕円 375"/>
        <xdr:cNvSpPr/>
      </xdr:nvSpPr>
      <xdr:spPr>
        <a:xfrm>
          <a:off x="8699500" y="917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38617</xdr:rowOff>
    </xdr:from>
    <xdr:ext cx="534377" cy="259045"/>
    <xdr:sp macro="" textlink="">
      <xdr:nvSpPr>
        <xdr:cNvPr id="377" name="テキスト ボックス 376"/>
        <xdr:cNvSpPr txBox="1"/>
      </xdr:nvSpPr>
      <xdr:spPr>
        <a:xfrm>
          <a:off x="8483111" y="895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7062</xdr:rowOff>
    </xdr:from>
    <xdr:to>
      <xdr:col>41</xdr:col>
      <xdr:colOff>101600</xdr:colOff>
      <xdr:row>54</xdr:row>
      <xdr:rowOff>108662</xdr:rowOff>
    </xdr:to>
    <xdr:sp macro="" textlink="">
      <xdr:nvSpPr>
        <xdr:cNvPr id="378" name="楕円 377"/>
        <xdr:cNvSpPr/>
      </xdr:nvSpPr>
      <xdr:spPr>
        <a:xfrm>
          <a:off x="7810500" y="926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125189</xdr:rowOff>
    </xdr:from>
    <xdr:ext cx="534377" cy="259045"/>
    <xdr:sp macro="" textlink="">
      <xdr:nvSpPr>
        <xdr:cNvPr id="379" name="テキスト ボックス 378"/>
        <xdr:cNvSpPr txBox="1"/>
      </xdr:nvSpPr>
      <xdr:spPr>
        <a:xfrm>
          <a:off x="7594111" y="90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27384</xdr:rowOff>
    </xdr:from>
    <xdr:to>
      <xdr:col>36</xdr:col>
      <xdr:colOff>165100</xdr:colOff>
      <xdr:row>53</xdr:row>
      <xdr:rowOff>128984</xdr:rowOff>
    </xdr:to>
    <xdr:sp macro="" textlink="">
      <xdr:nvSpPr>
        <xdr:cNvPr id="380" name="楕円 379"/>
        <xdr:cNvSpPr/>
      </xdr:nvSpPr>
      <xdr:spPr>
        <a:xfrm>
          <a:off x="6921500" y="911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145511</xdr:rowOff>
    </xdr:from>
    <xdr:ext cx="534377" cy="259045"/>
    <xdr:sp macro="" textlink="">
      <xdr:nvSpPr>
        <xdr:cNvPr id="381" name="テキスト ボックス 380"/>
        <xdr:cNvSpPr txBox="1"/>
      </xdr:nvSpPr>
      <xdr:spPr>
        <a:xfrm>
          <a:off x="6705111" y="888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3" name="テキスト ボックス 402"/>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148485</xdr:rowOff>
    </xdr:from>
    <xdr:to>
      <xdr:col>54</xdr:col>
      <xdr:colOff>189865</xdr:colOff>
      <xdr:row>78</xdr:row>
      <xdr:rowOff>86240</xdr:rowOff>
    </xdr:to>
    <xdr:cxnSp macro="">
      <xdr:nvCxnSpPr>
        <xdr:cNvPr id="407" name="直線コネクタ 406"/>
        <xdr:cNvCxnSpPr/>
      </xdr:nvCxnSpPr>
      <xdr:spPr>
        <a:xfrm flipV="1">
          <a:off x="10475595" y="12149985"/>
          <a:ext cx="1270" cy="1309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90067</xdr:rowOff>
    </xdr:from>
    <xdr:ext cx="469744" cy="259045"/>
    <xdr:sp macro="" textlink="">
      <xdr:nvSpPr>
        <xdr:cNvPr id="408" name="商工費最小値テキスト"/>
        <xdr:cNvSpPr txBox="1"/>
      </xdr:nvSpPr>
      <xdr:spPr>
        <a:xfrm>
          <a:off x="10528300" y="1346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86240</xdr:rowOff>
    </xdr:from>
    <xdr:to>
      <xdr:col>55</xdr:col>
      <xdr:colOff>88900</xdr:colOff>
      <xdr:row>78</xdr:row>
      <xdr:rowOff>86240</xdr:rowOff>
    </xdr:to>
    <xdr:cxnSp macro="">
      <xdr:nvCxnSpPr>
        <xdr:cNvPr id="409" name="直線コネクタ 408"/>
        <xdr:cNvCxnSpPr/>
      </xdr:nvCxnSpPr>
      <xdr:spPr>
        <a:xfrm>
          <a:off x="10388600" y="1345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95162</xdr:rowOff>
    </xdr:from>
    <xdr:ext cx="534377" cy="259045"/>
    <xdr:sp macro="" textlink="">
      <xdr:nvSpPr>
        <xdr:cNvPr id="410" name="商工費最大値テキスト"/>
        <xdr:cNvSpPr txBox="1"/>
      </xdr:nvSpPr>
      <xdr:spPr>
        <a:xfrm>
          <a:off x="10528300" y="1192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45,731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148485</xdr:rowOff>
    </xdr:from>
    <xdr:to>
      <xdr:col>55</xdr:col>
      <xdr:colOff>88900</xdr:colOff>
      <xdr:row>70</xdr:row>
      <xdr:rowOff>148485</xdr:rowOff>
    </xdr:to>
    <xdr:cxnSp macro="">
      <xdr:nvCxnSpPr>
        <xdr:cNvPr id="411" name="直線コネクタ 410"/>
        <xdr:cNvCxnSpPr/>
      </xdr:nvCxnSpPr>
      <xdr:spPr>
        <a:xfrm>
          <a:off x="10388600" y="1214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115958</xdr:rowOff>
    </xdr:from>
    <xdr:to>
      <xdr:col>55</xdr:col>
      <xdr:colOff>0</xdr:colOff>
      <xdr:row>75</xdr:row>
      <xdr:rowOff>168635</xdr:rowOff>
    </xdr:to>
    <xdr:cxnSp macro="">
      <xdr:nvCxnSpPr>
        <xdr:cNvPr id="412" name="直線コネクタ 411"/>
        <xdr:cNvCxnSpPr/>
      </xdr:nvCxnSpPr>
      <xdr:spPr>
        <a:xfrm flipV="1">
          <a:off x="9639300" y="12803258"/>
          <a:ext cx="838200" cy="22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122060</xdr:rowOff>
    </xdr:from>
    <xdr:ext cx="534377" cy="259045"/>
    <xdr:sp macro="" textlink="">
      <xdr:nvSpPr>
        <xdr:cNvPr id="413" name="商工費平均値テキスト"/>
        <xdr:cNvSpPr txBox="1"/>
      </xdr:nvSpPr>
      <xdr:spPr>
        <a:xfrm>
          <a:off x="10528300" y="12809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143633</xdr:rowOff>
    </xdr:from>
    <xdr:to>
      <xdr:col>55</xdr:col>
      <xdr:colOff>50800</xdr:colOff>
      <xdr:row>75</xdr:row>
      <xdr:rowOff>73783</xdr:rowOff>
    </xdr:to>
    <xdr:sp macro="" textlink="">
      <xdr:nvSpPr>
        <xdr:cNvPr id="414" name="フローチャート: 判断 413"/>
        <xdr:cNvSpPr/>
      </xdr:nvSpPr>
      <xdr:spPr>
        <a:xfrm>
          <a:off x="10426700" y="1283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113803</xdr:rowOff>
    </xdr:from>
    <xdr:to>
      <xdr:col>50</xdr:col>
      <xdr:colOff>114300</xdr:colOff>
      <xdr:row>75</xdr:row>
      <xdr:rowOff>168635</xdr:rowOff>
    </xdr:to>
    <xdr:cxnSp macro="">
      <xdr:nvCxnSpPr>
        <xdr:cNvPr id="415" name="直線コネクタ 414"/>
        <xdr:cNvCxnSpPr/>
      </xdr:nvCxnSpPr>
      <xdr:spPr>
        <a:xfrm>
          <a:off x="8750300" y="12972553"/>
          <a:ext cx="889000" cy="5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163423</xdr:rowOff>
    </xdr:from>
    <xdr:to>
      <xdr:col>50</xdr:col>
      <xdr:colOff>165100</xdr:colOff>
      <xdr:row>75</xdr:row>
      <xdr:rowOff>93573</xdr:rowOff>
    </xdr:to>
    <xdr:sp macro="" textlink="">
      <xdr:nvSpPr>
        <xdr:cNvPr id="416" name="フローチャート: 判断 415"/>
        <xdr:cNvSpPr/>
      </xdr:nvSpPr>
      <xdr:spPr>
        <a:xfrm>
          <a:off x="9588500" y="1285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110100</xdr:rowOff>
    </xdr:from>
    <xdr:ext cx="534377" cy="259045"/>
    <xdr:sp macro="" textlink="">
      <xdr:nvSpPr>
        <xdr:cNvPr id="417" name="テキスト ボックス 416"/>
        <xdr:cNvSpPr txBox="1"/>
      </xdr:nvSpPr>
      <xdr:spPr>
        <a:xfrm>
          <a:off x="9372111" y="1262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49664</xdr:rowOff>
    </xdr:from>
    <xdr:to>
      <xdr:col>45</xdr:col>
      <xdr:colOff>177800</xdr:colOff>
      <xdr:row>75</xdr:row>
      <xdr:rowOff>113803</xdr:rowOff>
    </xdr:to>
    <xdr:cxnSp macro="">
      <xdr:nvCxnSpPr>
        <xdr:cNvPr id="418" name="直線コネクタ 417"/>
        <xdr:cNvCxnSpPr/>
      </xdr:nvCxnSpPr>
      <xdr:spPr>
        <a:xfrm>
          <a:off x="7861300" y="12908414"/>
          <a:ext cx="889000" cy="6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58659</xdr:rowOff>
    </xdr:from>
    <xdr:to>
      <xdr:col>46</xdr:col>
      <xdr:colOff>38100</xdr:colOff>
      <xdr:row>75</xdr:row>
      <xdr:rowOff>160260</xdr:rowOff>
    </xdr:to>
    <xdr:sp macro="" textlink="">
      <xdr:nvSpPr>
        <xdr:cNvPr id="419" name="フローチャート: 判断 418"/>
        <xdr:cNvSpPr/>
      </xdr:nvSpPr>
      <xdr:spPr>
        <a:xfrm>
          <a:off x="8699500" y="129174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5336</xdr:rowOff>
    </xdr:from>
    <xdr:ext cx="534377" cy="259045"/>
    <xdr:sp macro="" textlink="">
      <xdr:nvSpPr>
        <xdr:cNvPr id="420" name="テキスト ボックス 419"/>
        <xdr:cNvSpPr txBox="1"/>
      </xdr:nvSpPr>
      <xdr:spPr>
        <a:xfrm>
          <a:off x="8483111" y="1269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49664</xdr:rowOff>
    </xdr:from>
    <xdr:to>
      <xdr:col>41</xdr:col>
      <xdr:colOff>50800</xdr:colOff>
      <xdr:row>76</xdr:row>
      <xdr:rowOff>60179</xdr:rowOff>
    </xdr:to>
    <xdr:cxnSp macro="">
      <xdr:nvCxnSpPr>
        <xdr:cNvPr id="421" name="直線コネクタ 420"/>
        <xdr:cNvCxnSpPr/>
      </xdr:nvCxnSpPr>
      <xdr:spPr>
        <a:xfrm flipV="1">
          <a:off x="6972300" y="12908414"/>
          <a:ext cx="889000" cy="18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113164</xdr:rowOff>
    </xdr:from>
    <xdr:to>
      <xdr:col>41</xdr:col>
      <xdr:colOff>101600</xdr:colOff>
      <xdr:row>75</xdr:row>
      <xdr:rowOff>43314</xdr:rowOff>
    </xdr:to>
    <xdr:sp macro="" textlink="">
      <xdr:nvSpPr>
        <xdr:cNvPr id="422" name="フローチャート: 判断 421"/>
        <xdr:cNvSpPr/>
      </xdr:nvSpPr>
      <xdr:spPr>
        <a:xfrm>
          <a:off x="7810500" y="1280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59841</xdr:rowOff>
    </xdr:from>
    <xdr:ext cx="534377" cy="259045"/>
    <xdr:sp macro="" textlink="">
      <xdr:nvSpPr>
        <xdr:cNvPr id="423" name="テキスト ボックス 422"/>
        <xdr:cNvSpPr txBox="1"/>
      </xdr:nvSpPr>
      <xdr:spPr>
        <a:xfrm>
          <a:off x="7594111" y="1257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71591</xdr:rowOff>
    </xdr:from>
    <xdr:to>
      <xdr:col>36</xdr:col>
      <xdr:colOff>165100</xdr:colOff>
      <xdr:row>77</xdr:row>
      <xdr:rowOff>1741</xdr:rowOff>
    </xdr:to>
    <xdr:sp macro="" textlink="">
      <xdr:nvSpPr>
        <xdr:cNvPr id="424" name="フローチャート: 判断 423"/>
        <xdr:cNvSpPr/>
      </xdr:nvSpPr>
      <xdr:spPr>
        <a:xfrm>
          <a:off x="6921500" y="131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164318</xdr:rowOff>
    </xdr:from>
    <xdr:ext cx="534377" cy="259045"/>
    <xdr:sp macro="" textlink="">
      <xdr:nvSpPr>
        <xdr:cNvPr id="425" name="テキスト ボックス 424"/>
        <xdr:cNvSpPr txBox="1"/>
      </xdr:nvSpPr>
      <xdr:spPr>
        <a:xfrm>
          <a:off x="6705111" y="131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65158</xdr:rowOff>
    </xdr:from>
    <xdr:to>
      <xdr:col>55</xdr:col>
      <xdr:colOff>50800</xdr:colOff>
      <xdr:row>74</xdr:row>
      <xdr:rowOff>166758</xdr:rowOff>
    </xdr:to>
    <xdr:sp macro="" textlink="">
      <xdr:nvSpPr>
        <xdr:cNvPr id="431" name="楕円 430"/>
        <xdr:cNvSpPr/>
      </xdr:nvSpPr>
      <xdr:spPr>
        <a:xfrm>
          <a:off x="10426700" y="1275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88035</xdr:rowOff>
    </xdr:from>
    <xdr:ext cx="534377" cy="259045"/>
    <xdr:sp macro="" textlink="">
      <xdr:nvSpPr>
        <xdr:cNvPr id="432" name="商工費該当値テキスト"/>
        <xdr:cNvSpPr txBox="1"/>
      </xdr:nvSpPr>
      <xdr:spPr>
        <a:xfrm>
          <a:off x="10528300" y="1260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117834</xdr:rowOff>
    </xdr:from>
    <xdr:to>
      <xdr:col>50</xdr:col>
      <xdr:colOff>165100</xdr:colOff>
      <xdr:row>76</xdr:row>
      <xdr:rowOff>47985</xdr:rowOff>
    </xdr:to>
    <xdr:sp macro="" textlink="">
      <xdr:nvSpPr>
        <xdr:cNvPr id="433" name="楕円 432"/>
        <xdr:cNvSpPr/>
      </xdr:nvSpPr>
      <xdr:spPr>
        <a:xfrm>
          <a:off x="9588500" y="129765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39112</xdr:rowOff>
    </xdr:from>
    <xdr:ext cx="534377" cy="259045"/>
    <xdr:sp macro="" textlink="">
      <xdr:nvSpPr>
        <xdr:cNvPr id="434" name="テキスト ボックス 433"/>
        <xdr:cNvSpPr txBox="1"/>
      </xdr:nvSpPr>
      <xdr:spPr>
        <a:xfrm>
          <a:off x="9372111" y="1306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63003</xdr:rowOff>
    </xdr:from>
    <xdr:to>
      <xdr:col>46</xdr:col>
      <xdr:colOff>38100</xdr:colOff>
      <xdr:row>75</xdr:row>
      <xdr:rowOff>164604</xdr:rowOff>
    </xdr:to>
    <xdr:sp macro="" textlink="">
      <xdr:nvSpPr>
        <xdr:cNvPr id="435" name="楕円 434"/>
        <xdr:cNvSpPr/>
      </xdr:nvSpPr>
      <xdr:spPr>
        <a:xfrm>
          <a:off x="8699500" y="1292175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155729</xdr:rowOff>
    </xdr:from>
    <xdr:ext cx="534377" cy="259045"/>
    <xdr:sp macro="" textlink="">
      <xdr:nvSpPr>
        <xdr:cNvPr id="436" name="テキスト ボックス 435"/>
        <xdr:cNvSpPr txBox="1"/>
      </xdr:nvSpPr>
      <xdr:spPr>
        <a:xfrm>
          <a:off x="8483111" y="1301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170314</xdr:rowOff>
    </xdr:from>
    <xdr:to>
      <xdr:col>41</xdr:col>
      <xdr:colOff>101600</xdr:colOff>
      <xdr:row>75</xdr:row>
      <xdr:rowOff>100464</xdr:rowOff>
    </xdr:to>
    <xdr:sp macro="" textlink="">
      <xdr:nvSpPr>
        <xdr:cNvPr id="437" name="楕円 436"/>
        <xdr:cNvSpPr/>
      </xdr:nvSpPr>
      <xdr:spPr>
        <a:xfrm>
          <a:off x="7810500" y="128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91591</xdr:rowOff>
    </xdr:from>
    <xdr:ext cx="534377" cy="259045"/>
    <xdr:sp macro="" textlink="">
      <xdr:nvSpPr>
        <xdr:cNvPr id="438" name="テキスト ボックス 437"/>
        <xdr:cNvSpPr txBox="1"/>
      </xdr:nvSpPr>
      <xdr:spPr>
        <a:xfrm>
          <a:off x="7594111" y="1295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9379</xdr:rowOff>
    </xdr:from>
    <xdr:to>
      <xdr:col>36</xdr:col>
      <xdr:colOff>165100</xdr:colOff>
      <xdr:row>76</xdr:row>
      <xdr:rowOff>110979</xdr:rowOff>
    </xdr:to>
    <xdr:sp macro="" textlink="">
      <xdr:nvSpPr>
        <xdr:cNvPr id="439" name="楕円 438"/>
        <xdr:cNvSpPr/>
      </xdr:nvSpPr>
      <xdr:spPr>
        <a:xfrm>
          <a:off x="6921500" y="1303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127507</xdr:rowOff>
    </xdr:from>
    <xdr:ext cx="534377" cy="259045"/>
    <xdr:sp macro="" textlink="">
      <xdr:nvSpPr>
        <xdr:cNvPr id="440" name="テキスト ボックス 439"/>
        <xdr:cNvSpPr txBox="1"/>
      </xdr:nvSpPr>
      <xdr:spPr>
        <a:xfrm>
          <a:off x="6705111" y="1281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1" name="テキスト ボックス 45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2" name="直線コネクタ 45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3" name="テキスト ボックス 45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4" name="直線コネクタ 45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5" name="テキスト ボックス 45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6" name="直線コネクタ 45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7" name="テキスト ボックス 45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8" name="直線コネクタ 45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9" name="テキスト ボックス 45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0" name="直線コネクタ 45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1" name="テキスト ボックス 46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21628</xdr:rowOff>
    </xdr:from>
    <xdr:to>
      <xdr:col>54</xdr:col>
      <xdr:colOff>189865</xdr:colOff>
      <xdr:row>98</xdr:row>
      <xdr:rowOff>87540</xdr:rowOff>
    </xdr:to>
    <xdr:cxnSp macro="">
      <xdr:nvCxnSpPr>
        <xdr:cNvPr id="465" name="直線コネクタ 464"/>
        <xdr:cNvCxnSpPr/>
      </xdr:nvCxnSpPr>
      <xdr:spPr>
        <a:xfrm flipV="1">
          <a:off x="10475595" y="15623578"/>
          <a:ext cx="1270" cy="1266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91367</xdr:rowOff>
    </xdr:from>
    <xdr:ext cx="534377" cy="259045"/>
    <xdr:sp macro="" textlink="">
      <xdr:nvSpPr>
        <xdr:cNvPr id="466" name="土木費最小値テキスト"/>
        <xdr:cNvSpPr txBox="1"/>
      </xdr:nvSpPr>
      <xdr:spPr>
        <a:xfrm>
          <a:off x="10528300" y="1689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87540</xdr:rowOff>
    </xdr:from>
    <xdr:to>
      <xdr:col>55</xdr:col>
      <xdr:colOff>88900</xdr:colOff>
      <xdr:row>98</xdr:row>
      <xdr:rowOff>87540</xdr:rowOff>
    </xdr:to>
    <xdr:cxnSp macro="">
      <xdr:nvCxnSpPr>
        <xdr:cNvPr id="467" name="直線コネクタ 466"/>
        <xdr:cNvCxnSpPr/>
      </xdr:nvCxnSpPr>
      <xdr:spPr>
        <a:xfrm>
          <a:off x="10388600" y="16889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139755</xdr:rowOff>
    </xdr:from>
    <xdr:ext cx="534377" cy="259045"/>
    <xdr:sp macro="" textlink="">
      <xdr:nvSpPr>
        <xdr:cNvPr id="468" name="土木費最大値テキスト"/>
        <xdr:cNvSpPr txBox="1"/>
      </xdr:nvSpPr>
      <xdr:spPr>
        <a:xfrm>
          <a:off x="10528300" y="1539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21628</xdr:rowOff>
    </xdr:from>
    <xdr:to>
      <xdr:col>55</xdr:col>
      <xdr:colOff>88900</xdr:colOff>
      <xdr:row>91</xdr:row>
      <xdr:rowOff>21628</xdr:rowOff>
    </xdr:to>
    <xdr:cxnSp macro="">
      <xdr:nvCxnSpPr>
        <xdr:cNvPr id="469" name="直線コネクタ 468"/>
        <xdr:cNvCxnSpPr/>
      </xdr:nvCxnSpPr>
      <xdr:spPr>
        <a:xfrm>
          <a:off x="10388600" y="15623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20543</xdr:rowOff>
    </xdr:from>
    <xdr:to>
      <xdr:col>55</xdr:col>
      <xdr:colOff>0</xdr:colOff>
      <xdr:row>96</xdr:row>
      <xdr:rowOff>24657</xdr:rowOff>
    </xdr:to>
    <xdr:cxnSp macro="">
      <xdr:nvCxnSpPr>
        <xdr:cNvPr id="470" name="直線コネクタ 469"/>
        <xdr:cNvCxnSpPr/>
      </xdr:nvCxnSpPr>
      <xdr:spPr>
        <a:xfrm flipV="1">
          <a:off x="9639300" y="16479743"/>
          <a:ext cx="8382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146556</xdr:rowOff>
    </xdr:from>
    <xdr:ext cx="534377" cy="259045"/>
    <xdr:sp macro="" textlink="">
      <xdr:nvSpPr>
        <xdr:cNvPr id="471" name="土木費平均値テキスト"/>
        <xdr:cNvSpPr txBox="1"/>
      </xdr:nvSpPr>
      <xdr:spPr>
        <a:xfrm>
          <a:off x="10528300" y="16434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168129</xdr:rowOff>
    </xdr:from>
    <xdr:to>
      <xdr:col>55</xdr:col>
      <xdr:colOff>50800</xdr:colOff>
      <xdr:row>96</xdr:row>
      <xdr:rowOff>98279</xdr:rowOff>
    </xdr:to>
    <xdr:sp macro="" textlink="">
      <xdr:nvSpPr>
        <xdr:cNvPr id="472" name="フローチャート: 判断 471"/>
        <xdr:cNvSpPr/>
      </xdr:nvSpPr>
      <xdr:spPr>
        <a:xfrm>
          <a:off x="10426700" y="1645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86951</xdr:rowOff>
    </xdr:from>
    <xdr:to>
      <xdr:col>50</xdr:col>
      <xdr:colOff>114300</xdr:colOff>
      <xdr:row>96</xdr:row>
      <xdr:rowOff>24657</xdr:rowOff>
    </xdr:to>
    <xdr:cxnSp macro="">
      <xdr:nvCxnSpPr>
        <xdr:cNvPr id="473" name="直線コネクタ 472"/>
        <xdr:cNvCxnSpPr/>
      </xdr:nvCxnSpPr>
      <xdr:spPr>
        <a:xfrm>
          <a:off x="8750300" y="16374701"/>
          <a:ext cx="889000" cy="10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110179</xdr:rowOff>
    </xdr:from>
    <xdr:to>
      <xdr:col>50</xdr:col>
      <xdr:colOff>165100</xdr:colOff>
      <xdr:row>96</xdr:row>
      <xdr:rowOff>40329</xdr:rowOff>
    </xdr:to>
    <xdr:sp macro="" textlink="">
      <xdr:nvSpPr>
        <xdr:cNvPr id="474" name="フローチャート: 判断 473"/>
        <xdr:cNvSpPr/>
      </xdr:nvSpPr>
      <xdr:spPr>
        <a:xfrm>
          <a:off x="9588500" y="16397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56856</xdr:rowOff>
    </xdr:from>
    <xdr:ext cx="534377" cy="259045"/>
    <xdr:sp macro="" textlink="">
      <xdr:nvSpPr>
        <xdr:cNvPr id="475" name="テキスト ボックス 474"/>
        <xdr:cNvSpPr txBox="1"/>
      </xdr:nvSpPr>
      <xdr:spPr>
        <a:xfrm>
          <a:off x="9372111" y="1617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128118</xdr:rowOff>
    </xdr:from>
    <xdr:to>
      <xdr:col>45</xdr:col>
      <xdr:colOff>177800</xdr:colOff>
      <xdr:row>95</xdr:row>
      <xdr:rowOff>86951</xdr:rowOff>
    </xdr:to>
    <xdr:cxnSp macro="">
      <xdr:nvCxnSpPr>
        <xdr:cNvPr id="476" name="直線コネクタ 475"/>
        <xdr:cNvCxnSpPr/>
      </xdr:nvCxnSpPr>
      <xdr:spPr>
        <a:xfrm>
          <a:off x="7861300" y="16244418"/>
          <a:ext cx="889000" cy="13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119075</xdr:rowOff>
    </xdr:from>
    <xdr:to>
      <xdr:col>46</xdr:col>
      <xdr:colOff>38100</xdr:colOff>
      <xdr:row>96</xdr:row>
      <xdr:rowOff>49225</xdr:rowOff>
    </xdr:to>
    <xdr:sp macro="" textlink="">
      <xdr:nvSpPr>
        <xdr:cNvPr id="477" name="フローチャート: 判断 476"/>
        <xdr:cNvSpPr/>
      </xdr:nvSpPr>
      <xdr:spPr>
        <a:xfrm>
          <a:off x="8699500" y="1640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40352</xdr:rowOff>
    </xdr:from>
    <xdr:ext cx="534377" cy="259045"/>
    <xdr:sp macro="" textlink="">
      <xdr:nvSpPr>
        <xdr:cNvPr id="478" name="テキスト ボックス 477"/>
        <xdr:cNvSpPr txBox="1"/>
      </xdr:nvSpPr>
      <xdr:spPr>
        <a:xfrm>
          <a:off x="8483111" y="1649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128118</xdr:rowOff>
    </xdr:from>
    <xdr:to>
      <xdr:col>41</xdr:col>
      <xdr:colOff>50800</xdr:colOff>
      <xdr:row>97</xdr:row>
      <xdr:rowOff>66872</xdr:rowOff>
    </xdr:to>
    <xdr:cxnSp macro="">
      <xdr:nvCxnSpPr>
        <xdr:cNvPr id="479" name="直線コネクタ 478"/>
        <xdr:cNvCxnSpPr/>
      </xdr:nvCxnSpPr>
      <xdr:spPr>
        <a:xfrm flipV="1">
          <a:off x="6972300" y="16244418"/>
          <a:ext cx="889000" cy="45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161404</xdr:rowOff>
    </xdr:from>
    <xdr:to>
      <xdr:col>41</xdr:col>
      <xdr:colOff>101600</xdr:colOff>
      <xdr:row>96</xdr:row>
      <xdr:rowOff>91554</xdr:rowOff>
    </xdr:to>
    <xdr:sp macro="" textlink="">
      <xdr:nvSpPr>
        <xdr:cNvPr id="480" name="フローチャート: 判断 479"/>
        <xdr:cNvSpPr/>
      </xdr:nvSpPr>
      <xdr:spPr>
        <a:xfrm>
          <a:off x="7810500" y="1644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82681</xdr:rowOff>
    </xdr:from>
    <xdr:ext cx="534377" cy="259045"/>
    <xdr:sp macro="" textlink="">
      <xdr:nvSpPr>
        <xdr:cNvPr id="481" name="テキスト ボックス 480"/>
        <xdr:cNvSpPr txBox="1"/>
      </xdr:nvSpPr>
      <xdr:spPr>
        <a:xfrm>
          <a:off x="7594111" y="1654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27063</xdr:rowOff>
    </xdr:from>
    <xdr:to>
      <xdr:col>36</xdr:col>
      <xdr:colOff>165100</xdr:colOff>
      <xdr:row>96</xdr:row>
      <xdr:rowOff>128663</xdr:rowOff>
    </xdr:to>
    <xdr:sp macro="" textlink="">
      <xdr:nvSpPr>
        <xdr:cNvPr id="482" name="フローチャート: 判断 481"/>
        <xdr:cNvSpPr/>
      </xdr:nvSpPr>
      <xdr:spPr>
        <a:xfrm>
          <a:off x="6921500" y="164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145190</xdr:rowOff>
    </xdr:from>
    <xdr:ext cx="534377" cy="259045"/>
    <xdr:sp macro="" textlink="">
      <xdr:nvSpPr>
        <xdr:cNvPr id="483" name="テキスト ボックス 482"/>
        <xdr:cNvSpPr txBox="1"/>
      </xdr:nvSpPr>
      <xdr:spPr>
        <a:xfrm>
          <a:off x="6705111" y="1626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141193</xdr:rowOff>
    </xdr:from>
    <xdr:to>
      <xdr:col>55</xdr:col>
      <xdr:colOff>50800</xdr:colOff>
      <xdr:row>96</xdr:row>
      <xdr:rowOff>71343</xdr:rowOff>
    </xdr:to>
    <xdr:sp macro="" textlink="">
      <xdr:nvSpPr>
        <xdr:cNvPr id="489" name="楕円 488"/>
        <xdr:cNvSpPr/>
      </xdr:nvSpPr>
      <xdr:spPr>
        <a:xfrm>
          <a:off x="10426700" y="1642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164070</xdr:rowOff>
    </xdr:from>
    <xdr:ext cx="534377" cy="259045"/>
    <xdr:sp macro="" textlink="">
      <xdr:nvSpPr>
        <xdr:cNvPr id="490" name="土木費該当値テキスト"/>
        <xdr:cNvSpPr txBox="1"/>
      </xdr:nvSpPr>
      <xdr:spPr>
        <a:xfrm>
          <a:off x="10528300" y="1628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145307</xdr:rowOff>
    </xdr:from>
    <xdr:to>
      <xdr:col>50</xdr:col>
      <xdr:colOff>165100</xdr:colOff>
      <xdr:row>96</xdr:row>
      <xdr:rowOff>75457</xdr:rowOff>
    </xdr:to>
    <xdr:sp macro="" textlink="">
      <xdr:nvSpPr>
        <xdr:cNvPr id="491" name="楕円 490"/>
        <xdr:cNvSpPr/>
      </xdr:nvSpPr>
      <xdr:spPr>
        <a:xfrm>
          <a:off x="9588500" y="1643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66584</xdr:rowOff>
    </xdr:from>
    <xdr:ext cx="534377" cy="259045"/>
    <xdr:sp macro="" textlink="">
      <xdr:nvSpPr>
        <xdr:cNvPr id="492" name="テキスト ボックス 491"/>
        <xdr:cNvSpPr txBox="1"/>
      </xdr:nvSpPr>
      <xdr:spPr>
        <a:xfrm>
          <a:off x="9372111" y="1652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36151</xdr:rowOff>
    </xdr:from>
    <xdr:to>
      <xdr:col>46</xdr:col>
      <xdr:colOff>38100</xdr:colOff>
      <xdr:row>95</xdr:row>
      <xdr:rowOff>137751</xdr:rowOff>
    </xdr:to>
    <xdr:sp macro="" textlink="">
      <xdr:nvSpPr>
        <xdr:cNvPr id="493" name="楕円 492"/>
        <xdr:cNvSpPr/>
      </xdr:nvSpPr>
      <xdr:spPr>
        <a:xfrm>
          <a:off x="8699500" y="1632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154278</xdr:rowOff>
    </xdr:from>
    <xdr:ext cx="534377" cy="259045"/>
    <xdr:sp macro="" textlink="">
      <xdr:nvSpPr>
        <xdr:cNvPr id="494" name="テキスト ボックス 493"/>
        <xdr:cNvSpPr txBox="1"/>
      </xdr:nvSpPr>
      <xdr:spPr>
        <a:xfrm>
          <a:off x="8483111" y="1609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77318</xdr:rowOff>
    </xdr:from>
    <xdr:to>
      <xdr:col>41</xdr:col>
      <xdr:colOff>101600</xdr:colOff>
      <xdr:row>95</xdr:row>
      <xdr:rowOff>7468</xdr:rowOff>
    </xdr:to>
    <xdr:sp macro="" textlink="">
      <xdr:nvSpPr>
        <xdr:cNvPr id="495" name="楕円 494"/>
        <xdr:cNvSpPr/>
      </xdr:nvSpPr>
      <xdr:spPr>
        <a:xfrm>
          <a:off x="7810500" y="1619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23995</xdr:rowOff>
    </xdr:from>
    <xdr:ext cx="534377" cy="259045"/>
    <xdr:sp macro="" textlink="">
      <xdr:nvSpPr>
        <xdr:cNvPr id="496" name="テキスト ボックス 495"/>
        <xdr:cNvSpPr txBox="1"/>
      </xdr:nvSpPr>
      <xdr:spPr>
        <a:xfrm>
          <a:off x="7594111" y="1596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16072</xdr:rowOff>
    </xdr:from>
    <xdr:to>
      <xdr:col>36</xdr:col>
      <xdr:colOff>165100</xdr:colOff>
      <xdr:row>97</xdr:row>
      <xdr:rowOff>117672</xdr:rowOff>
    </xdr:to>
    <xdr:sp macro="" textlink="">
      <xdr:nvSpPr>
        <xdr:cNvPr id="497" name="楕円 496"/>
        <xdr:cNvSpPr/>
      </xdr:nvSpPr>
      <xdr:spPr>
        <a:xfrm>
          <a:off x="6921500" y="1664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108799</xdr:rowOff>
    </xdr:from>
    <xdr:ext cx="534377" cy="259045"/>
    <xdr:sp macro="" textlink="">
      <xdr:nvSpPr>
        <xdr:cNvPr id="498" name="テキスト ボックス 497"/>
        <xdr:cNvSpPr txBox="1"/>
      </xdr:nvSpPr>
      <xdr:spPr>
        <a:xfrm>
          <a:off x="6705111" y="1673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9" name="テキスト ボックス 50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1" name="テキスト ボックス 510"/>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141859</xdr:rowOff>
    </xdr:from>
    <xdr:to>
      <xdr:col>85</xdr:col>
      <xdr:colOff>126364</xdr:colOff>
      <xdr:row>37</xdr:row>
      <xdr:rowOff>162814</xdr:rowOff>
    </xdr:to>
    <xdr:cxnSp macro="">
      <xdr:nvCxnSpPr>
        <xdr:cNvPr id="523" name="直線コネクタ 522"/>
        <xdr:cNvCxnSpPr/>
      </xdr:nvCxnSpPr>
      <xdr:spPr>
        <a:xfrm flipV="1">
          <a:off x="16317595" y="5113909"/>
          <a:ext cx="1269"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166641</xdr:rowOff>
    </xdr:from>
    <xdr:ext cx="534377" cy="259045"/>
    <xdr:sp macro="" textlink="">
      <xdr:nvSpPr>
        <xdr:cNvPr id="524" name="消防費最小値テキスト"/>
        <xdr:cNvSpPr txBox="1"/>
      </xdr:nvSpPr>
      <xdr:spPr>
        <a:xfrm>
          <a:off x="16370300" y="651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162814</xdr:rowOff>
    </xdr:from>
    <xdr:to>
      <xdr:col>86</xdr:col>
      <xdr:colOff>25400</xdr:colOff>
      <xdr:row>37</xdr:row>
      <xdr:rowOff>162814</xdr:rowOff>
    </xdr:to>
    <xdr:cxnSp macro="">
      <xdr:nvCxnSpPr>
        <xdr:cNvPr id="525" name="直線コネクタ 524"/>
        <xdr:cNvCxnSpPr/>
      </xdr:nvCxnSpPr>
      <xdr:spPr>
        <a:xfrm>
          <a:off x="16230600" y="650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88536</xdr:rowOff>
    </xdr:from>
    <xdr:ext cx="534377" cy="259045"/>
    <xdr:sp macro="" textlink="">
      <xdr:nvSpPr>
        <xdr:cNvPr id="526" name="消防費最大値テキスト"/>
        <xdr:cNvSpPr txBox="1"/>
      </xdr:nvSpPr>
      <xdr:spPr>
        <a:xfrm>
          <a:off x="16370300" y="488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141859</xdr:rowOff>
    </xdr:from>
    <xdr:to>
      <xdr:col>86</xdr:col>
      <xdr:colOff>25400</xdr:colOff>
      <xdr:row>29</xdr:row>
      <xdr:rowOff>141859</xdr:rowOff>
    </xdr:to>
    <xdr:cxnSp macro="">
      <xdr:nvCxnSpPr>
        <xdr:cNvPr id="527" name="直線コネクタ 526"/>
        <xdr:cNvCxnSpPr/>
      </xdr:nvCxnSpPr>
      <xdr:spPr>
        <a:xfrm>
          <a:off x="16230600" y="5113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67056</xdr:rowOff>
    </xdr:from>
    <xdr:to>
      <xdr:col>85</xdr:col>
      <xdr:colOff>127000</xdr:colOff>
      <xdr:row>35</xdr:row>
      <xdr:rowOff>54991</xdr:rowOff>
    </xdr:to>
    <xdr:cxnSp macro="">
      <xdr:nvCxnSpPr>
        <xdr:cNvPr id="528" name="直線コネクタ 527"/>
        <xdr:cNvCxnSpPr/>
      </xdr:nvCxnSpPr>
      <xdr:spPr>
        <a:xfrm flipV="1">
          <a:off x="15481300" y="5896356"/>
          <a:ext cx="838200" cy="15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67454</xdr:rowOff>
    </xdr:from>
    <xdr:ext cx="534377" cy="259045"/>
    <xdr:sp macro="" textlink="">
      <xdr:nvSpPr>
        <xdr:cNvPr id="529" name="消防費平均値テキスト"/>
        <xdr:cNvSpPr txBox="1"/>
      </xdr:nvSpPr>
      <xdr:spPr>
        <a:xfrm>
          <a:off x="16370300" y="5553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44577</xdr:rowOff>
    </xdr:from>
    <xdr:to>
      <xdr:col>85</xdr:col>
      <xdr:colOff>177800</xdr:colOff>
      <xdr:row>33</xdr:row>
      <xdr:rowOff>146177</xdr:rowOff>
    </xdr:to>
    <xdr:sp macro="" textlink="">
      <xdr:nvSpPr>
        <xdr:cNvPr id="530" name="フローチャート: 判断 529"/>
        <xdr:cNvSpPr/>
      </xdr:nvSpPr>
      <xdr:spPr>
        <a:xfrm>
          <a:off x="16268700" y="570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45085</xdr:rowOff>
    </xdr:from>
    <xdr:to>
      <xdr:col>81</xdr:col>
      <xdr:colOff>50800</xdr:colOff>
      <xdr:row>35</xdr:row>
      <xdr:rowOff>54991</xdr:rowOff>
    </xdr:to>
    <xdr:cxnSp macro="">
      <xdr:nvCxnSpPr>
        <xdr:cNvPr id="531" name="直線コネクタ 530"/>
        <xdr:cNvCxnSpPr/>
      </xdr:nvCxnSpPr>
      <xdr:spPr>
        <a:xfrm>
          <a:off x="14592300" y="6045835"/>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43815</xdr:rowOff>
    </xdr:from>
    <xdr:to>
      <xdr:col>81</xdr:col>
      <xdr:colOff>101600</xdr:colOff>
      <xdr:row>34</xdr:row>
      <xdr:rowOff>145415</xdr:rowOff>
    </xdr:to>
    <xdr:sp macro="" textlink="">
      <xdr:nvSpPr>
        <xdr:cNvPr id="532" name="フローチャート: 判断 531"/>
        <xdr:cNvSpPr/>
      </xdr:nvSpPr>
      <xdr:spPr>
        <a:xfrm>
          <a:off x="15430500" y="587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161942</xdr:rowOff>
    </xdr:from>
    <xdr:ext cx="534377" cy="259045"/>
    <xdr:sp macro="" textlink="">
      <xdr:nvSpPr>
        <xdr:cNvPr id="533" name="テキスト ボックス 532"/>
        <xdr:cNvSpPr txBox="1"/>
      </xdr:nvSpPr>
      <xdr:spPr>
        <a:xfrm>
          <a:off x="15214111" y="564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45085</xdr:rowOff>
    </xdr:from>
    <xdr:to>
      <xdr:col>76</xdr:col>
      <xdr:colOff>114300</xdr:colOff>
      <xdr:row>35</xdr:row>
      <xdr:rowOff>113411</xdr:rowOff>
    </xdr:to>
    <xdr:cxnSp macro="">
      <xdr:nvCxnSpPr>
        <xdr:cNvPr id="534" name="直線コネクタ 533"/>
        <xdr:cNvCxnSpPr/>
      </xdr:nvCxnSpPr>
      <xdr:spPr>
        <a:xfrm flipV="1">
          <a:off x="13703300" y="6045835"/>
          <a:ext cx="889000" cy="6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16637</xdr:rowOff>
    </xdr:from>
    <xdr:to>
      <xdr:col>76</xdr:col>
      <xdr:colOff>165100</xdr:colOff>
      <xdr:row>34</xdr:row>
      <xdr:rowOff>118237</xdr:rowOff>
    </xdr:to>
    <xdr:sp macro="" textlink="">
      <xdr:nvSpPr>
        <xdr:cNvPr id="535" name="フローチャート: 判断 534"/>
        <xdr:cNvSpPr/>
      </xdr:nvSpPr>
      <xdr:spPr>
        <a:xfrm>
          <a:off x="14541500" y="58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134764</xdr:rowOff>
    </xdr:from>
    <xdr:ext cx="534377" cy="259045"/>
    <xdr:sp macro="" textlink="">
      <xdr:nvSpPr>
        <xdr:cNvPr id="536" name="テキスト ボックス 535"/>
        <xdr:cNvSpPr txBox="1"/>
      </xdr:nvSpPr>
      <xdr:spPr>
        <a:xfrm>
          <a:off x="14325111" y="562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102235</xdr:rowOff>
    </xdr:from>
    <xdr:to>
      <xdr:col>71</xdr:col>
      <xdr:colOff>177800</xdr:colOff>
      <xdr:row>35</xdr:row>
      <xdr:rowOff>113411</xdr:rowOff>
    </xdr:to>
    <xdr:cxnSp macro="">
      <xdr:nvCxnSpPr>
        <xdr:cNvPr id="537" name="直線コネクタ 536"/>
        <xdr:cNvCxnSpPr/>
      </xdr:nvCxnSpPr>
      <xdr:spPr>
        <a:xfrm>
          <a:off x="12814300" y="6102985"/>
          <a:ext cx="889000" cy="1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105410</xdr:rowOff>
    </xdr:from>
    <xdr:to>
      <xdr:col>72</xdr:col>
      <xdr:colOff>38100</xdr:colOff>
      <xdr:row>36</xdr:row>
      <xdr:rowOff>35560</xdr:rowOff>
    </xdr:to>
    <xdr:sp macro="" textlink="">
      <xdr:nvSpPr>
        <xdr:cNvPr id="538" name="フローチャート: 判断 537"/>
        <xdr:cNvSpPr/>
      </xdr:nvSpPr>
      <xdr:spPr>
        <a:xfrm>
          <a:off x="13652500" y="610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26687</xdr:rowOff>
    </xdr:from>
    <xdr:ext cx="534377" cy="259045"/>
    <xdr:sp macro="" textlink="">
      <xdr:nvSpPr>
        <xdr:cNvPr id="539" name="テキスト ボックス 538"/>
        <xdr:cNvSpPr txBox="1"/>
      </xdr:nvSpPr>
      <xdr:spPr>
        <a:xfrm>
          <a:off x="13436111" y="619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146050</xdr:rowOff>
    </xdr:from>
    <xdr:to>
      <xdr:col>67</xdr:col>
      <xdr:colOff>101600</xdr:colOff>
      <xdr:row>36</xdr:row>
      <xdr:rowOff>76200</xdr:rowOff>
    </xdr:to>
    <xdr:sp macro="" textlink="">
      <xdr:nvSpPr>
        <xdr:cNvPr id="540" name="フローチャート: 判断 539"/>
        <xdr:cNvSpPr/>
      </xdr:nvSpPr>
      <xdr:spPr>
        <a:xfrm>
          <a:off x="12763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67327</xdr:rowOff>
    </xdr:from>
    <xdr:ext cx="534377" cy="259045"/>
    <xdr:sp macro="" textlink="">
      <xdr:nvSpPr>
        <xdr:cNvPr id="541" name="テキスト ボックス 540"/>
        <xdr:cNvSpPr txBox="1"/>
      </xdr:nvSpPr>
      <xdr:spPr>
        <a:xfrm>
          <a:off x="12547111" y="623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16256</xdr:rowOff>
    </xdr:from>
    <xdr:to>
      <xdr:col>85</xdr:col>
      <xdr:colOff>177800</xdr:colOff>
      <xdr:row>34</xdr:row>
      <xdr:rowOff>117856</xdr:rowOff>
    </xdr:to>
    <xdr:sp macro="" textlink="">
      <xdr:nvSpPr>
        <xdr:cNvPr id="547" name="楕円 546"/>
        <xdr:cNvSpPr/>
      </xdr:nvSpPr>
      <xdr:spPr>
        <a:xfrm>
          <a:off x="16268700" y="584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166133</xdr:rowOff>
    </xdr:from>
    <xdr:ext cx="534377" cy="259045"/>
    <xdr:sp macro="" textlink="">
      <xdr:nvSpPr>
        <xdr:cNvPr id="548" name="消防費該当値テキスト"/>
        <xdr:cNvSpPr txBox="1"/>
      </xdr:nvSpPr>
      <xdr:spPr>
        <a:xfrm>
          <a:off x="16370300" y="582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4191</xdr:rowOff>
    </xdr:from>
    <xdr:to>
      <xdr:col>81</xdr:col>
      <xdr:colOff>101600</xdr:colOff>
      <xdr:row>35</xdr:row>
      <xdr:rowOff>105791</xdr:rowOff>
    </xdr:to>
    <xdr:sp macro="" textlink="">
      <xdr:nvSpPr>
        <xdr:cNvPr id="549" name="楕円 548"/>
        <xdr:cNvSpPr/>
      </xdr:nvSpPr>
      <xdr:spPr>
        <a:xfrm>
          <a:off x="15430500" y="600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96918</xdr:rowOff>
    </xdr:from>
    <xdr:ext cx="534377" cy="259045"/>
    <xdr:sp macro="" textlink="">
      <xdr:nvSpPr>
        <xdr:cNvPr id="550" name="テキスト ボックス 549"/>
        <xdr:cNvSpPr txBox="1"/>
      </xdr:nvSpPr>
      <xdr:spPr>
        <a:xfrm>
          <a:off x="15214111" y="609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165735</xdr:rowOff>
    </xdr:from>
    <xdr:to>
      <xdr:col>76</xdr:col>
      <xdr:colOff>165100</xdr:colOff>
      <xdr:row>35</xdr:row>
      <xdr:rowOff>95885</xdr:rowOff>
    </xdr:to>
    <xdr:sp macro="" textlink="">
      <xdr:nvSpPr>
        <xdr:cNvPr id="551" name="楕円 550"/>
        <xdr:cNvSpPr/>
      </xdr:nvSpPr>
      <xdr:spPr>
        <a:xfrm>
          <a:off x="14541500" y="599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87012</xdr:rowOff>
    </xdr:from>
    <xdr:ext cx="534377" cy="259045"/>
    <xdr:sp macro="" textlink="">
      <xdr:nvSpPr>
        <xdr:cNvPr id="552" name="テキスト ボックス 551"/>
        <xdr:cNvSpPr txBox="1"/>
      </xdr:nvSpPr>
      <xdr:spPr>
        <a:xfrm>
          <a:off x="14325111" y="60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62611</xdr:rowOff>
    </xdr:from>
    <xdr:to>
      <xdr:col>72</xdr:col>
      <xdr:colOff>38100</xdr:colOff>
      <xdr:row>35</xdr:row>
      <xdr:rowOff>164211</xdr:rowOff>
    </xdr:to>
    <xdr:sp macro="" textlink="">
      <xdr:nvSpPr>
        <xdr:cNvPr id="553" name="楕円 552"/>
        <xdr:cNvSpPr/>
      </xdr:nvSpPr>
      <xdr:spPr>
        <a:xfrm>
          <a:off x="13652500" y="606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9288</xdr:rowOff>
    </xdr:from>
    <xdr:ext cx="534377" cy="259045"/>
    <xdr:sp macro="" textlink="">
      <xdr:nvSpPr>
        <xdr:cNvPr id="554" name="テキスト ボックス 553"/>
        <xdr:cNvSpPr txBox="1"/>
      </xdr:nvSpPr>
      <xdr:spPr>
        <a:xfrm>
          <a:off x="13436111" y="583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51435</xdr:rowOff>
    </xdr:from>
    <xdr:to>
      <xdr:col>67</xdr:col>
      <xdr:colOff>101600</xdr:colOff>
      <xdr:row>35</xdr:row>
      <xdr:rowOff>153035</xdr:rowOff>
    </xdr:to>
    <xdr:sp macro="" textlink="">
      <xdr:nvSpPr>
        <xdr:cNvPr id="555" name="楕円 554"/>
        <xdr:cNvSpPr/>
      </xdr:nvSpPr>
      <xdr:spPr>
        <a:xfrm>
          <a:off x="12763500" y="605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169562</xdr:rowOff>
    </xdr:from>
    <xdr:ext cx="534377" cy="259045"/>
    <xdr:sp macro="" textlink="">
      <xdr:nvSpPr>
        <xdr:cNvPr id="556" name="テキスト ボックス 555"/>
        <xdr:cNvSpPr txBox="1"/>
      </xdr:nvSpPr>
      <xdr:spPr>
        <a:xfrm>
          <a:off x="12547111" y="582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7" name="テキスト ボックス 566"/>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8" name="直線コネクタ 56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9" name="テキスト ボックス 568"/>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70" name="直線コネクタ 56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1" name="テキスト ボックス 570"/>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2" name="直線コネクタ 57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3" name="テキスト ボックス 572"/>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4" name="直線コネクタ 57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5" name="テキスト ボックス 574"/>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49906</xdr:rowOff>
    </xdr:from>
    <xdr:to>
      <xdr:col>85</xdr:col>
      <xdr:colOff>126364</xdr:colOff>
      <xdr:row>59</xdr:row>
      <xdr:rowOff>63210</xdr:rowOff>
    </xdr:to>
    <xdr:cxnSp macro="">
      <xdr:nvCxnSpPr>
        <xdr:cNvPr id="579" name="直線コネクタ 578"/>
        <xdr:cNvCxnSpPr/>
      </xdr:nvCxnSpPr>
      <xdr:spPr>
        <a:xfrm flipV="1">
          <a:off x="16317595" y="8965306"/>
          <a:ext cx="1269" cy="1213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67037</xdr:rowOff>
    </xdr:from>
    <xdr:ext cx="534377" cy="259045"/>
    <xdr:sp macro="" textlink="">
      <xdr:nvSpPr>
        <xdr:cNvPr id="580" name="教育費最小値テキスト"/>
        <xdr:cNvSpPr txBox="1"/>
      </xdr:nvSpPr>
      <xdr:spPr>
        <a:xfrm>
          <a:off x="16370300" y="1018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63210</xdr:rowOff>
    </xdr:from>
    <xdr:to>
      <xdr:col>86</xdr:col>
      <xdr:colOff>25400</xdr:colOff>
      <xdr:row>59</xdr:row>
      <xdr:rowOff>63210</xdr:rowOff>
    </xdr:to>
    <xdr:cxnSp macro="">
      <xdr:nvCxnSpPr>
        <xdr:cNvPr id="581" name="直線コネクタ 580"/>
        <xdr:cNvCxnSpPr/>
      </xdr:nvCxnSpPr>
      <xdr:spPr>
        <a:xfrm>
          <a:off x="16230600" y="1017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168033</xdr:rowOff>
    </xdr:from>
    <xdr:ext cx="534377" cy="259045"/>
    <xdr:sp macro="" textlink="">
      <xdr:nvSpPr>
        <xdr:cNvPr id="582" name="教育費最大値テキスト"/>
        <xdr:cNvSpPr txBox="1"/>
      </xdr:nvSpPr>
      <xdr:spPr>
        <a:xfrm>
          <a:off x="16370300" y="874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49906</xdr:rowOff>
    </xdr:from>
    <xdr:to>
      <xdr:col>86</xdr:col>
      <xdr:colOff>25400</xdr:colOff>
      <xdr:row>52</xdr:row>
      <xdr:rowOff>49906</xdr:rowOff>
    </xdr:to>
    <xdr:cxnSp macro="">
      <xdr:nvCxnSpPr>
        <xdr:cNvPr id="583" name="直線コネクタ 582"/>
        <xdr:cNvCxnSpPr/>
      </xdr:nvCxnSpPr>
      <xdr:spPr>
        <a:xfrm>
          <a:off x="16230600" y="8965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155862</xdr:rowOff>
    </xdr:from>
    <xdr:to>
      <xdr:col>85</xdr:col>
      <xdr:colOff>127000</xdr:colOff>
      <xdr:row>58</xdr:row>
      <xdr:rowOff>4575</xdr:rowOff>
    </xdr:to>
    <xdr:cxnSp macro="">
      <xdr:nvCxnSpPr>
        <xdr:cNvPr id="584" name="直線コネクタ 583"/>
        <xdr:cNvCxnSpPr/>
      </xdr:nvCxnSpPr>
      <xdr:spPr>
        <a:xfrm flipV="1">
          <a:off x="15481300" y="9757062"/>
          <a:ext cx="838200" cy="19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141952</xdr:rowOff>
    </xdr:from>
    <xdr:ext cx="534377" cy="259045"/>
    <xdr:sp macro="" textlink="">
      <xdr:nvSpPr>
        <xdr:cNvPr id="585" name="教育費平均値テキスト"/>
        <xdr:cNvSpPr txBox="1"/>
      </xdr:nvSpPr>
      <xdr:spPr>
        <a:xfrm>
          <a:off x="16370300" y="9400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119075</xdr:rowOff>
    </xdr:from>
    <xdr:to>
      <xdr:col>85</xdr:col>
      <xdr:colOff>177800</xdr:colOff>
      <xdr:row>56</xdr:row>
      <xdr:rowOff>49225</xdr:rowOff>
    </xdr:to>
    <xdr:sp macro="" textlink="">
      <xdr:nvSpPr>
        <xdr:cNvPr id="586" name="フローチャート: 判断 585"/>
        <xdr:cNvSpPr/>
      </xdr:nvSpPr>
      <xdr:spPr>
        <a:xfrm>
          <a:off x="16268700" y="95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145529</xdr:rowOff>
    </xdr:from>
    <xdr:to>
      <xdr:col>81</xdr:col>
      <xdr:colOff>50800</xdr:colOff>
      <xdr:row>58</xdr:row>
      <xdr:rowOff>4575</xdr:rowOff>
    </xdr:to>
    <xdr:cxnSp macro="">
      <xdr:nvCxnSpPr>
        <xdr:cNvPr id="587" name="直線コネクタ 586"/>
        <xdr:cNvCxnSpPr/>
      </xdr:nvCxnSpPr>
      <xdr:spPr>
        <a:xfrm>
          <a:off x="14592300" y="9918179"/>
          <a:ext cx="889000" cy="3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34219</xdr:rowOff>
    </xdr:from>
    <xdr:to>
      <xdr:col>81</xdr:col>
      <xdr:colOff>101600</xdr:colOff>
      <xdr:row>56</xdr:row>
      <xdr:rowOff>135819</xdr:rowOff>
    </xdr:to>
    <xdr:sp macro="" textlink="">
      <xdr:nvSpPr>
        <xdr:cNvPr id="588" name="フローチャート: 判断 587"/>
        <xdr:cNvSpPr/>
      </xdr:nvSpPr>
      <xdr:spPr>
        <a:xfrm>
          <a:off x="15430500" y="963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152346</xdr:rowOff>
    </xdr:from>
    <xdr:ext cx="534377" cy="259045"/>
    <xdr:sp macro="" textlink="">
      <xdr:nvSpPr>
        <xdr:cNvPr id="589" name="テキスト ボックス 588"/>
        <xdr:cNvSpPr txBox="1"/>
      </xdr:nvSpPr>
      <xdr:spPr>
        <a:xfrm>
          <a:off x="15214111" y="941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98735</xdr:rowOff>
    </xdr:from>
    <xdr:to>
      <xdr:col>76</xdr:col>
      <xdr:colOff>114300</xdr:colOff>
      <xdr:row>57</xdr:row>
      <xdr:rowOff>145529</xdr:rowOff>
    </xdr:to>
    <xdr:cxnSp macro="">
      <xdr:nvCxnSpPr>
        <xdr:cNvPr id="590" name="直線コネクタ 589"/>
        <xdr:cNvCxnSpPr/>
      </xdr:nvCxnSpPr>
      <xdr:spPr>
        <a:xfrm>
          <a:off x="13703300" y="9871385"/>
          <a:ext cx="889000" cy="4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53239</xdr:rowOff>
    </xdr:from>
    <xdr:to>
      <xdr:col>76</xdr:col>
      <xdr:colOff>165100</xdr:colOff>
      <xdr:row>56</xdr:row>
      <xdr:rowOff>154839</xdr:rowOff>
    </xdr:to>
    <xdr:sp macro="" textlink="">
      <xdr:nvSpPr>
        <xdr:cNvPr id="591" name="フローチャート: 判断 590"/>
        <xdr:cNvSpPr/>
      </xdr:nvSpPr>
      <xdr:spPr>
        <a:xfrm>
          <a:off x="14541500" y="965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171366</xdr:rowOff>
    </xdr:from>
    <xdr:ext cx="534377" cy="259045"/>
    <xdr:sp macro="" textlink="">
      <xdr:nvSpPr>
        <xdr:cNvPr id="592" name="テキスト ボックス 591"/>
        <xdr:cNvSpPr txBox="1"/>
      </xdr:nvSpPr>
      <xdr:spPr>
        <a:xfrm>
          <a:off x="14325111" y="942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140957</xdr:rowOff>
    </xdr:from>
    <xdr:to>
      <xdr:col>71</xdr:col>
      <xdr:colOff>177800</xdr:colOff>
      <xdr:row>57</xdr:row>
      <xdr:rowOff>98735</xdr:rowOff>
    </xdr:to>
    <xdr:cxnSp macro="">
      <xdr:nvCxnSpPr>
        <xdr:cNvPr id="593" name="直線コネクタ 592"/>
        <xdr:cNvCxnSpPr/>
      </xdr:nvCxnSpPr>
      <xdr:spPr>
        <a:xfrm>
          <a:off x="12814300" y="9742157"/>
          <a:ext cx="889000" cy="12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13142</xdr:rowOff>
    </xdr:from>
    <xdr:to>
      <xdr:col>72</xdr:col>
      <xdr:colOff>38100</xdr:colOff>
      <xdr:row>56</xdr:row>
      <xdr:rowOff>114742</xdr:rowOff>
    </xdr:to>
    <xdr:sp macro="" textlink="">
      <xdr:nvSpPr>
        <xdr:cNvPr id="594" name="フローチャート: 判断 593"/>
        <xdr:cNvSpPr/>
      </xdr:nvSpPr>
      <xdr:spPr>
        <a:xfrm>
          <a:off x="13652500" y="961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131269</xdr:rowOff>
    </xdr:from>
    <xdr:ext cx="534377" cy="259045"/>
    <xdr:sp macro="" textlink="">
      <xdr:nvSpPr>
        <xdr:cNvPr id="595" name="テキスト ボックス 594"/>
        <xdr:cNvSpPr txBox="1"/>
      </xdr:nvSpPr>
      <xdr:spPr>
        <a:xfrm>
          <a:off x="13436111" y="938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88626</xdr:rowOff>
    </xdr:from>
    <xdr:to>
      <xdr:col>67</xdr:col>
      <xdr:colOff>101600</xdr:colOff>
      <xdr:row>57</xdr:row>
      <xdr:rowOff>18776</xdr:rowOff>
    </xdr:to>
    <xdr:sp macro="" textlink="">
      <xdr:nvSpPr>
        <xdr:cNvPr id="596" name="フローチャート: 判断 595"/>
        <xdr:cNvSpPr/>
      </xdr:nvSpPr>
      <xdr:spPr>
        <a:xfrm>
          <a:off x="12763500" y="968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35303</xdr:rowOff>
    </xdr:from>
    <xdr:ext cx="534377" cy="259045"/>
    <xdr:sp macro="" textlink="">
      <xdr:nvSpPr>
        <xdr:cNvPr id="597" name="テキスト ボックス 596"/>
        <xdr:cNvSpPr txBox="1"/>
      </xdr:nvSpPr>
      <xdr:spPr>
        <a:xfrm>
          <a:off x="12547111" y="946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105062</xdr:rowOff>
    </xdr:from>
    <xdr:to>
      <xdr:col>85</xdr:col>
      <xdr:colOff>177800</xdr:colOff>
      <xdr:row>57</xdr:row>
      <xdr:rowOff>35212</xdr:rowOff>
    </xdr:to>
    <xdr:sp macro="" textlink="">
      <xdr:nvSpPr>
        <xdr:cNvPr id="603" name="楕円 602"/>
        <xdr:cNvSpPr/>
      </xdr:nvSpPr>
      <xdr:spPr>
        <a:xfrm>
          <a:off x="16268700" y="970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83489</xdr:rowOff>
    </xdr:from>
    <xdr:ext cx="534377" cy="259045"/>
    <xdr:sp macro="" textlink="">
      <xdr:nvSpPr>
        <xdr:cNvPr id="604" name="教育費該当値テキスト"/>
        <xdr:cNvSpPr txBox="1"/>
      </xdr:nvSpPr>
      <xdr:spPr>
        <a:xfrm>
          <a:off x="16370300" y="968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125225</xdr:rowOff>
    </xdr:from>
    <xdr:to>
      <xdr:col>81</xdr:col>
      <xdr:colOff>101600</xdr:colOff>
      <xdr:row>58</xdr:row>
      <xdr:rowOff>55375</xdr:rowOff>
    </xdr:to>
    <xdr:sp macro="" textlink="">
      <xdr:nvSpPr>
        <xdr:cNvPr id="605" name="楕円 604"/>
        <xdr:cNvSpPr/>
      </xdr:nvSpPr>
      <xdr:spPr>
        <a:xfrm>
          <a:off x="15430500" y="989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46502</xdr:rowOff>
    </xdr:from>
    <xdr:ext cx="534377" cy="259045"/>
    <xdr:sp macro="" textlink="">
      <xdr:nvSpPr>
        <xdr:cNvPr id="606" name="テキスト ボックス 605"/>
        <xdr:cNvSpPr txBox="1"/>
      </xdr:nvSpPr>
      <xdr:spPr>
        <a:xfrm>
          <a:off x="15214111" y="999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94729</xdr:rowOff>
    </xdr:from>
    <xdr:to>
      <xdr:col>76</xdr:col>
      <xdr:colOff>165100</xdr:colOff>
      <xdr:row>58</xdr:row>
      <xdr:rowOff>24879</xdr:rowOff>
    </xdr:to>
    <xdr:sp macro="" textlink="">
      <xdr:nvSpPr>
        <xdr:cNvPr id="607" name="楕円 606"/>
        <xdr:cNvSpPr/>
      </xdr:nvSpPr>
      <xdr:spPr>
        <a:xfrm>
          <a:off x="14541500" y="986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16006</xdr:rowOff>
    </xdr:from>
    <xdr:ext cx="534377" cy="259045"/>
    <xdr:sp macro="" textlink="">
      <xdr:nvSpPr>
        <xdr:cNvPr id="608" name="テキスト ボックス 607"/>
        <xdr:cNvSpPr txBox="1"/>
      </xdr:nvSpPr>
      <xdr:spPr>
        <a:xfrm>
          <a:off x="14325111" y="996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47935</xdr:rowOff>
    </xdr:from>
    <xdr:to>
      <xdr:col>72</xdr:col>
      <xdr:colOff>38100</xdr:colOff>
      <xdr:row>57</xdr:row>
      <xdr:rowOff>149535</xdr:rowOff>
    </xdr:to>
    <xdr:sp macro="" textlink="">
      <xdr:nvSpPr>
        <xdr:cNvPr id="609" name="楕円 608"/>
        <xdr:cNvSpPr/>
      </xdr:nvSpPr>
      <xdr:spPr>
        <a:xfrm>
          <a:off x="13652500" y="982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140662</xdr:rowOff>
    </xdr:from>
    <xdr:ext cx="534377" cy="259045"/>
    <xdr:sp macro="" textlink="">
      <xdr:nvSpPr>
        <xdr:cNvPr id="610" name="テキスト ボックス 609"/>
        <xdr:cNvSpPr txBox="1"/>
      </xdr:nvSpPr>
      <xdr:spPr>
        <a:xfrm>
          <a:off x="13436111" y="991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90157</xdr:rowOff>
    </xdr:from>
    <xdr:to>
      <xdr:col>67</xdr:col>
      <xdr:colOff>101600</xdr:colOff>
      <xdr:row>57</xdr:row>
      <xdr:rowOff>20307</xdr:rowOff>
    </xdr:to>
    <xdr:sp macro="" textlink="">
      <xdr:nvSpPr>
        <xdr:cNvPr id="611" name="楕円 610"/>
        <xdr:cNvSpPr/>
      </xdr:nvSpPr>
      <xdr:spPr>
        <a:xfrm>
          <a:off x="12763500" y="969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11434</xdr:rowOff>
    </xdr:from>
    <xdr:ext cx="534377" cy="259045"/>
    <xdr:sp macro="" textlink="">
      <xdr:nvSpPr>
        <xdr:cNvPr id="612" name="テキスト ボックス 611"/>
        <xdr:cNvSpPr txBox="1"/>
      </xdr:nvSpPr>
      <xdr:spPr>
        <a:xfrm>
          <a:off x="12547111" y="978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3" name="直線コネクタ 62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4" name="テキスト ボックス 62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5" name="直線コネクタ 62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6" name="テキスト ボックス 625"/>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8" name="テキスト ボックス 62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9" name="直線コネクタ 62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0" name="テキスト ボックス 62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1" name="直線コネクタ 63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2" name="テキスト ボックス 63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56566</xdr:rowOff>
    </xdr:from>
    <xdr:to>
      <xdr:col>85</xdr:col>
      <xdr:colOff>126364</xdr:colOff>
      <xdr:row>79</xdr:row>
      <xdr:rowOff>44450</xdr:rowOff>
    </xdr:to>
    <xdr:cxnSp macro="">
      <xdr:nvCxnSpPr>
        <xdr:cNvPr id="636" name="直線コネクタ 635"/>
        <xdr:cNvCxnSpPr/>
      </xdr:nvCxnSpPr>
      <xdr:spPr>
        <a:xfrm flipV="1">
          <a:off x="16317595" y="12229516"/>
          <a:ext cx="1269" cy="1359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8" name="直線コネクタ 63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3243</xdr:rowOff>
    </xdr:from>
    <xdr:ext cx="534377" cy="259045"/>
    <xdr:sp macro="" textlink="">
      <xdr:nvSpPr>
        <xdr:cNvPr id="639" name="災害復旧費最大値テキスト"/>
        <xdr:cNvSpPr txBox="1"/>
      </xdr:nvSpPr>
      <xdr:spPr>
        <a:xfrm>
          <a:off x="16370300" y="1200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56566</xdr:rowOff>
    </xdr:from>
    <xdr:to>
      <xdr:col>86</xdr:col>
      <xdr:colOff>25400</xdr:colOff>
      <xdr:row>71</xdr:row>
      <xdr:rowOff>56566</xdr:rowOff>
    </xdr:to>
    <xdr:cxnSp macro="">
      <xdr:nvCxnSpPr>
        <xdr:cNvPr id="640" name="直線コネクタ 639"/>
        <xdr:cNvCxnSpPr/>
      </xdr:nvCxnSpPr>
      <xdr:spPr>
        <a:xfrm>
          <a:off x="16230600" y="12229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102896</xdr:rowOff>
    </xdr:from>
    <xdr:to>
      <xdr:col>85</xdr:col>
      <xdr:colOff>127000</xdr:colOff>
      <xdr:row>78</xdr:row>
      <xdr:rowOff>116154</xdr:rowOff>
    </xdr:to>
    <xdr:cxnSp macro="">
      <xdr:nvCxnSpPr>
        <xdr:cNvPr id="641" name="直線コネクタ 640"/>
        <xdr:cNvCxnSpPr/>
      </xdr:nvCxnSpPr>
      <xdr:spPr>
        <a:xfrm flipV="1">
          <a:off x="15481300" y="13304546"/>
          <a:ext cx="838200" cy="18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142181</xdr:rowOff>
    </xdr:from>
    <xdr:ext cx="469744" cy="259045"/>
    <xdr:sp macro="" textlink="">
      <xdr:nvSpPr>
        <xdr:cNvPr id="642" name="災害復旧費平均値テキスト"/>
        <xdr:cNvSpPr txBox="1"/>
      </xdr:nvSpPr>
      <xdr:spPr>
        <a:xfrm>
          <a:off x="16370300" y="13000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119304</xdr:rowOff>
    </xdr:from>
    <xdr:to>
      <xdr:col>85</xdr:col>
      <xdr:colOff>177800</xdr:colOff>
      <xdr:row>77</xdr:row>
      <xdr:rowOff>49454</xdr:rowOff>
    </xdr:to>
    <xdr:sp macro="" textlink="">
      <xdr:nvSpPr>
        <xdr:cNvPr id="643" name="フローチャート: 判断 642"/>
        <xdr:cNvSpPr/>
      </xdr:nvSpPr>
      <xdr:spPr>
        <a:xfrm>
          <a:off x="16268700" y="1314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93675</xdr:rowOff>
    </xdr:from>
    <xdr:to>
      <xdr:col>81</xdr:col>
      <xdr:colOff>50800</xdr:colOff>
      <xdr:row>78</xdr:row>
      <xdr:rowOff>116154</xdr:rowOff>
    </xdr:to>
    <xdr:cxnSp macro="">
      <xdr:nvCxnSpPr>
        <xdr:cNvPr id="644" name="直線コネクタ 643"/>
        <xdr:cNvCxnSpPr/>
      </xdr:nvCxnSpPr>
      <xdr:spPr>
        <a:xfrm>
          <a:off x="14592300" y="13466775"/>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166548</xdr:rowOff>
    </xdr:from>
    <xdr:to>
      <xdr:col>81</xdr:col>
      <xdr:colOff>101600</xdr:colOff>
      <xdr:row>77</xdr:row>
      <xdr:rowOff>96698</xdr:rowOff>
    </xdr:to>
    <xdr:sp macro="" textlink="">
      <xdr:nvSpPr>
        <xdr:cNvPr id="645" name="フローチャート: 判断 644"/>
        <xdr:cNvSpPr/>
      </xdr:nvSpPr>
      <xdr:spPr>
        <a:xfrm>
          <a:off x="15430500" y="1319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113225</xdr:rowOff>
    </xdr:from>
    <xdr:ext cx="469744" cy="259045"/>
    <xdr:sp macro="" textlink="">
      <xdr:nvSpPr>
        <xdr:cNvPr id="646" name="テキスト ボックス 645"/>
        <xdr:cNvSpPr txBox="1"/>
      </xdr:nvSpPr>
      <xdr:spPr>
        <a:xfrm>
          <a:off x="15246428" y="1297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60300</xdr:rowOff>
    </xdr:from>
    <xdr:to>
      <xdr:col>76</xdr:col>
      <xdr:colOff>114300</xdr:colOff>
      <xdr:row>78</xdr:row>
      <xdr:rowOff>93675</xdr:rowOff>
    </xdr:to>
    <xdr:cxnSp macro="">
      <xdr:nvCxnSpPr>
        <xdr:cNvPr id="647" name="直線コネクタ 646"/>
        <xdr:cNvCxnSpPr/>
      </xdr:nvCxnSpPr>
      <xdr:spPr>
        <a:xfrm>
          <a:off x="13703300" y="13433400"/>
          <a:ext cx="889000" cy="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112599</xdr:rowOff>
    </xdr:from>
    <xdr:to>
      <xdr:col>76</xdr:col>
      <xdr:colOff>165100</xdr:colOff>
      <xdr:row>74</xdr:row>
      <xdr:rowOff>42749</xdr:rowOff>
    </xdr:to>
    <xdr:sp macro="" textlink="">
      <xdr:nvSpPr>
        <xdr:cNvPr id="648" name="フローチャート: 判断 647"/>
        <xdr:cNvSpPr/>
      </xdr:nvSpPr>
      <xdr:spPr>
        <a:xfrm>
          <a:off x="14541500" y="1262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59276</xdr:rowOff>
    </xdr:from>
    <xdr:ext cx="534377" cy="259045"/>
    <xdr:sp macro="" textlink="">
      <xdr:nvSpPr>
        <xdr:cNvPr id="649" name="テキスト ボックス 648"/>
        <xdr:cNvSpPr txBox="1"/>
      </xdr:nvSpPr>
      <xdr:spPr>
        <a:xfrm>
          <a:off x="14325111" y="1240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29287</xdr:rowOff>
    </xdr:from>
    <xdr:to>
      <xdr:col>71</xdr:col>
      <xdr:colOff>177800</xdr:colOff>
      <xdr:row>78</xdr:row>
      <xdr:rowOff>60300</xdr:rowOff>
    </xdr:to>
    <xdr:cxnSp macro="">
      <xdr:nvCxnSpPr>
        <xdr:cNvPr id="650" name="直線コネクタ 649"/>
        <xdr:cNvCxnSpPr/>
      </xdr:nvCxnSpPr>
      <xdr:spPr>
        <a:xfrm>
          <a:off x="12814300" y="13402387"/>
          <a:ext cx="889000" cy="3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7062</xdr:rowOff>
    </xdr:from>
    <xdr:to>
      <xdr:col>72</xdr:col>
      <xdr:colOff>38100</xdr:colOff>
      <xdr:row>77</xdr:row>
      <xdr:rowOff>108662</xdr:rowOff>
    </xdr:to>
    <xdr:sp macro="" textlink="">
      <xdr:nvSpPr>
        <xdr:cNvPr id="651" name="フローチャート: 判断 650"/>
        <xdr:cNvSpPr/>
      </xdr:nvSpPr>
      <xdr:spPr>
        <a:xfrm>
          <a:off x="13652500" y="1320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125189</xdr:rowOff>
    </xdr:from>
    <xdr:ext cx="469744" cy="259045"/>
    <xdr:sp macro="" textlink="">
      <xdr:nvSpPr>
        <xdr:cNvPr id="652" name="テキスト ボックス 651"/>
        <xdr:cNvSpPr txBox="1"/>
      </xdr:nvSpPr>
      <xdr:spPr>
        <a:xfrm>
          <a:off x="13468428" y="1298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45847</xdr:rowOff>
    </xdr:from>
    <xdr:to>
      <xdr:col>67</xdr:col>
      <xdr:colOff>101600</xdr:colOff>
      <xdr:row>77</xdr:row>
      <xdr:rowOff>147447</xdr:rowOff>
    </xdr:to>
    <xdr:sp macro="" textlink="">
      <xdr:nvSpPr>
        <xdr:cNvPr id="653" name="フローチャート: 判断 652"/>
        <xdr:cNvSpPr/>
      </xdr:nvSpPr>
      <xdr:spPr>
        <a:xfrm>
          <a:off x="12763500" y="1324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163974</xdr:rowOff>
    </xdr:from>
    <xdr:ext cx="469744" cy="259045"/>
    <xdr:sp macro="" textlink="">
      <xdr:nvSpPr>
        <xdr:cNvPr id="654" name="テキスト ボックス 653"/>
        <xdr:cNvSpPr txBox="1"/>
      </xdr:nvSpPr>
      <xdr:spPr>
        <a:xfrm>
          <a:off x="12579428" y="1302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52096</xdr:rowOff>
    </xdr:from>
    <xdr:to>
      <xdr:col>85</xdr:col>
      <xdr:colOff>177800</xdr:colOff>
      <xdr:row>77</xdr:row>
      <xdr:rowOff>153696</xdr:rowOff>
    </xdr:to>
    <xdr:sp macro="" textlink="">
      <xdr:nvSpPr>
        <xdr:cNvPr id="660" name="楕円 659"/>
        <xdr:cNvSpPr/>
      </xdr:nvSpPr>
      <xdr:spPr>
        <a:xfrm>
          <a:off x="16268700" y="1325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30523</xdr:rowOff>
    </xdr:from>
    <xdr:ext cx="469744" cy="259045"/>
    <xdr:sp macro="" textlink="">
      <xdr:nvSpPr>
        <xdr:cNvPr id="661" name="災害復旧費該当値テキスト"/>
        <xdr:cNvSpPr txBox="1"/>
      </xdr:nvSpPr>
      <xdr:spPr>
        <a:xfrm>
          <a:off x="16370300" y="13232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65354</xdr:rowOff>
    </xdr:from>
    <xdr:to>
      <xdr:col>81</xdr:col>
      <xdr:colOff>101600</xdr:colOff>
      <xdr:row>78</xdr:row>
      <xdr:rowOff>166954</xdr:rowOff>
    </xdr:to>
    <xdr:sp macro="" textlink="">
      <xdr:nvSpPr>
        <xdr:cNvPr id="662" name="楕円 661"/>
        <xdr:cNvSpPr/>
      </xdr:nvSpPr>
      <xdr:spPr>
        <a:xfrm>
          <a:off x="15430500" y="1343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158081</xdr:rowOff>
    </xdr:from>
    <xdr:ext cx="469744" cy="259045"/>
    <xdr:sp macro="" textlink="">
      <xdr:nvSpPr>
        <xdr:cNvPr id="663" name="テキスト ボックス 662"/>
        <xdr:cNvSpPr txBox="1"/>
      </xdr:nvSpPr>
      <xdr:spPr>
        <a:xfrm>
          <a:off x="15246428" y="13531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42875</xdr:rowOff>
    </xdr:from>
    <xdr:to>
      <xdr:col>76</xdr:col>
      <xdr:colOff>165100</xdr:colOff>
      <xdr:row>78</xdr:row>
      <xdr:rowOff>144475</xdr:rowOff>
    </xdr:to>
    <xdr:sp macro="" textlink="">
      <xdr:nvSpPr>
        <xdr:cNvPr id="664" name="楕円 663"/>
        <xdr:cNvSpPr/>
      </xdr:nvSpPr>
      <xdr:spPr>
        <a:xfrm>
          <a:off x="14541500" y="1341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135602</xdr:rowOff>
    </xdr:from>
    <xdr:ext cx="469744" cy="259045"/>
    <xdr:sp macro="" textlink="">
      <xdr:nvSpPr>
        <xdr:cNvPr id="665" name="テキスト ボックス 664"/>
        <xdr:cNvSpPr txBox="1"/>
      </xdr:nvSpPr>
      <xdr:spPr>
        <a:xfrm>
          <a:off x="14357428" y="13508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9500</xdr:rowOff>
    </xdr:from>
    <xdr:to>
      <xdr:col>72</xdr:col>
      <xdr:colOff>38100</xdr:colOff>
      <xdr:row>78</xdr:row>
      <xdr:rowOff>111100</xdr:rowOff>
    </xdr:to>
    <xdr:sp macro="" textlink="">
      <xdr:nvSpPr>
        <xdr:cNvPr id="666" name="楕円 665"/>
        <xdr:cNvSpPr/>
      </xdr:nvSpPr>
      <xdr:spPr>
        <a:xfrm>
          <a:off x="13652500" y="133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102227</xdr:rowOff>
    </xdr:from>
    <xdr:ext cx="469744" cy="259045"/>
    <xdr:sp macro="" textlink="">
      <xdr:nvSpPr>
        <xdr:cNvPr id="667" name="テキスト ボックス 666"/>
        <xdr:cNvSpPr txBox="1"/>
      </xdr:nvSpPr>
      <xdr:spPr>
        <a:xfrm>
          <a:off x="13468428" y="1347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149937</xdr:rowOff>
    </xdr:from>
    <xdr:to>
      <xdr:col>67</xdr:col>
      <xdr:colOff>101600</xdr:colOff>
      <xdr:row>78</xdr:row>
      <xdr:rowOff>80087</xdr:rowOff>
    </xdr:to>
    <xdr:sp macro="" textlink="">
      <xdr:nvSpPr>
        <xdr:cNvPr id="668" name="楕円 667"/>
        <xdr:cNvSpPr/>
      </xdr:nvSpPr>
      <xdr:spPr>
        <a:xfrm>
          <a:off x="12763500" y="1335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71214</xdr:rowOff>
    </xdr:from>
    <xdr:ext cx="469744" cy="259045"/>
    <xdr:sp macro="" textlink="">
      <xdr:nvSpPr>
        <xdr:cNvPr id="669" name="テキスト ボックス 668"/>
        <xdr:cNvSpPr txBox="1"/>
      </xdr:nvSpPr>
      <xdr:spPr>
        <a:xfrm>
          <a:off x="12579428" y="1344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2" name="テキスト ボックス 681"/>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144253</xdr:rowOff>
    </xdr:from>
    <xdr:to>
      <xdr:col>85</xdr:col>
      <xdr:colOff>126364</xdr:colOff>
      <xdr:row>98</xdr:row>
      <xdr:rowOff>134023</xdr:rowOff>
    </xdr:to>
    <xdr:cxnSp macro="">
      <xdr:nvCxnSpPr>
        <xdr:cNvPr id="694" name="直線コネクタ 693"/>
        <xdr:cNvCxnSpPr/>
      </xdr:nvCxnSpPr>
      <xdr:spPr>
        <a:xfrm flipV="1">
          <a:off x="16317595" y="15746203"/>
          <a:ext cx="1269" cy="1189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137850</xdr:rowOff>
    </xdr:from>
    <xdr:ext cx="534377" cy="259045"/>
    <xdr:sp macro="" textlink="">
      <xdr:nvSpPr>
        <xdr:cNvPr id="695" name="公債費最小値テキスト"/>
        <xdr:cNvSpPr txBox="1"/>
      </xdr:nvSpPr>
      <xdr:spPr>
        <a:xfrm>
          <a:off x="16370300" y="1693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134023</xdr:rowOff>
    </xdr:from>
    <xdr:to>
      <xdr:col>86</xdr:col>
      <xdr:colOff>25400</xdr:colOff>
      <xdr:row>98</xdr:row>
      <xdr:rowOff>134023</xdr:rowOff>
    </xdr:to>
    <xdr:cxnSp macro="">
      <xdr:nvCxnSpPr>
        <xdr:cNvPr id="696" name="直線コネクタ 695"/>
        <xdr:cNvCxnSpPr/>
      </xdr:nvCxnSpPr>
      <xdr:spPr>
        <a:xfrm>
          <a:off x="16230600" y="16936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90930</xdr:rowOff>
    </xdr:from>
    <xdr:ext cx="534377" cy="259045"/>
    <xdr:sp macro="" textlink="">
      <xdr:nvSpPr>
        <xdr:cNvPr id="697" name="公債費最大値テキスト"/>
        <xdr:cNvSpPr txBox="1"/>
      </xdr:nvSpPr>
      <xdr:spPr>
        <a:xfrm>
          <a:off x="16370300" y="1552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86,761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144253</xdr:rowOff>
    </xdr:from>
    <xdr:to>
      <xdr:col>86</xdr:col>
      <xdr:colOff>25400</xdr:colOff>
      <xdr:row>91</xdr:row>
      <xdr:rowOff>144253</xdr:rowOff>
    </xdr:to>
    <xdr:cxnSp macro="">
      <xdr:nvCxnSpPr>
        <xdr:cNvPr id="698" name="直線コネクタ 697"/>
        <xdr:cNvCxnSpPr/>
      </xdr:nvCxnSpPr>
      <xdr:spPr>
        <a:xfrm>
          <a:off x="16230600" y="15746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41517</xdr:rowOff>
    </xdr:from>
    <xdr:to>
      <xdr:col>85</xdr:col>
      <xdr:colOff>127000</xdr:colOff>
      <xdr:row>94</xdr:row>
      <xdr:rowOff>83065</xdr:rowOff>
    </xdr:to>
    <xdr:cxnSp macro="">
      <xdr:nvCxnSpPr>
        <xdr:cNvPr id="699" name="直線コネクタ 698"/>
        <xdr:cNvCxnSpPr/>
      </xdr:nvCxnSpPr>
      <xdr:spPr>
        <a:xfrm>
          <a:off x="15481300" y="15814917"/>
          <a:ext cx="838200" cy="38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91558</xdr:rowOff>
    </xdr:from>
    <xdr:ext cx="534377" cy="259045"/>
    <xdr:sp macro="" textlink="">
      <xdr:nvSpPr>
        <xdr:cNvPr id="700" name="公債費平均値テキスト"/>
        <xdr:cNvSpPr txBox="1"/>
      </xdr:nvSpPr>
      <xdr:spPr>
        <a:xfrm>
          <a:off x="16370300" y="16207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113131</xdr:rowOff>
    </xdr:from>
    <xdr:to>
      <xdr:col>85</xdr:col>
      <xdr:colOff>177800</xdr:colOff>
      <xdr:row>95</xdr:row>
      <xdr:rowOff>43281</xdr:rowOff>
    </xdr:to>
    <xdr:sp macro="" textlink="">
      <xdr:nvSpPr>
        <xdr:cNvPr id="701" name="フローチャート: 判断 700"/>
        <xdr:cNvSpPr/>
      </xdr:nvSpPr>
      <xdr:spPr>
        <a:xfrm>
          <a:off x="16268700" y="1622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41517</xdr:rowOff>
    </xdr:from>
    <xdr:to>
      <xdr:col>81</xdr:col>
      <xdr:colOff>50800</xdr:colOff>
      <xdr:row>94</xdr:row>
      <xdr:rowOff>71406</xdr:rowOff>
    </xdr:to>
    <xdr:cxnSp macro="">
      <xdr:nvCxnSpPr>
        <xdr:cNvPr id="702" name="直線コネクタ 701"/>
        <xdr:cNvCxnSpPr/>
      </xdr:nvCxnSpPr>
      <xdr:spPr>
        <a:xfrm flipV="1">
          <a:off x="14592300" y="15814917"/>
          <a:ext cx="889000" cy="37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98920</xdr:rowOff>
    </xdr:from>
    <xdr:to>
      <xdr:col>81</xdr:col>
      <xdr:colOff>101600</xdr:colOff>
      <xdr:row>95</xdr:row>
      <xdr:rowOff>29070</xdr:rowOff>
    </xdr:to>
    <xdr:sp macro="" textlink="">
      <xdr:nvSpPr>
        <xdr:cNvPr id="703" name="フローチャート: 判断 702"/>
        <xdr:cNvSpPr/>
      </xdr:nvSpPr>
      <xdr:spPr>
        <a:xfrm>
          <a:off x="15430500" y="162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20197</xdr:rowOff>
    </xdr:from>
    <xdr:ext cx="534377" cy="259045"/>
    <xdr:sp macro="" textlink="">
      <xdr:nvSpPr>
        <xdr:cNvPr id="704" name="テキスト ボックス 703"/>
        <xdr:cNvSpPr txBox="1"/>
      </xdr:nvSpPr>
      <xdr:spPr>
        <a:xfrm>
          <a:off x="15214111" y="1630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37134</xdr:rowOff>
    </xdr:from>
    <xdr:to>
      <xdr:col>76</xdr:col>
      <xdr:colOff>114300</xdr:colOff>
      <xdr:row>94</xdr:row>
      <xdr:rowOff>71406</xdr:rowOff>
    </xdr:to>
    <xdr:cxnSp macro="">
      <xdr:nvCxnSpPr>
        <xdr:cNvPr id="705" name="直線コネクタ 704"/>
        <xdr:cNvCxnSpPr/>
      </xdr:nvCxnSpPr>
      <xdr:spPr>
        <a:xfrm>
          <a:off x="13703300" y="16153434"/>
          <a:ext cx="889000" cy="3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11271</xdr:rowOff>
    </xdr:from>
    <xdr:to>
      <xdr:col>76</xdr:col>
      <xdr:colOff>165100</xdr:colOff>
      <xdr:row>95</xdr:row>
      <xdr:rowOff>112871</xdr:rowOff>
    </xdr:to>
    <xdr:sp macro="" textlink="">
      <xdr:nvSpPr>
        <xdr:cNvPr id="706" name="フローチャート: 判断 705"/>
        <xdr:cNvSpPr/>
      </xdr:nvSpPr>
      <xdr:spPr>
        <a:xfrm>
          <a:off x="14541500" y="1629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103998</xdr:rowOff>
    </xdr:from>
    <xdr:ext cx="534377" cy="259045"/>
    <xdr:sp macro="" textlink="">
      <xdr:nvSpPr>
        <xdr:cNvPr id="707" name="テキスト ボックス 706"/>
        <xdr:cNvSpPr txBox="1"/>
      </xdr:nvSpPr>
      <xdr:spPr>
        <a:xfrm>
          <a:off x="14325111" y="1639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158121</xdr:rowOff>
    </xdr:from>
    <xdr:to>
      <xdr:col>71</xdr:col>
      <xdr:colOff>177800</xdr:colOff>
      <xdr:row>94</xdr:row>
      <xdr:rowOff>37134</xdr:rowOff>
    </xdr:to>
    <xdr:cxnSp macro="">
      <xdr:nvCxnSpPr>
        <xdr:cNvPr id="708" name="直線コネクタ 707"/>
        <xdr:cNvCxnSpPr/>
      </xdr:nvCxnSpPr>
      <xdr:spPr>
        <a:xfrm>
          <a:off x="12814300" y="16102971"/>
          <a:ext cx="889000" cy="5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29959</xdr:rowOff>
    </xdr:from>
    <xdr:to>
      <xdr:col>72</xdr:col>
      <xdr:colOff>38100</xdr:colOff>
      <xdr:row>96</xdr:row>
      <xdr:rowOff>131559</xdr:rowOff>
    </xdr:to>
    <xdr:sp macro="" textlink="">
      <xdr:nvSpPr>
        <xdr:cNvPr id="709" name="フローチャート: 判断 708"/>
        <xdr:cNvSpPr/>
      </xdr:nvSpPr>
      <xdr:spPr>
        <a:xfrm>
          <a:off x="13652500" y="1648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122686</xdr:rowOff>
    </xdr:from>
    <xdr:ext cx="534377" cy="259045"/>
    <xdr:sp macro="" textlink="">
      <xdr:nvSpPr>
        <xdr:cNvPr id="710" name="テキスト ボックス 709"/>
        <xdr:cNvSpPr txBox="1"/>
      </xdr:nvSpPr>
      <xdr:spPr>
        <a:xfrm>
          <a:off x="13436111" y="1658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16472</xdr:rowOff>
    </xdr:from>
    <xdr:to>
      <xdr:col>67</xdr:col>
      <xdr:colOff>101600</xdr:colOff>
      <xdr:row>96</xdr:row>
      <xdr:rowOff>118072</xdr:rowOff>
    </xdr:to>
    <xdr:sp macro="" textlink="">
      <xdr:nvSpPr>
        <xdr:cNvPr id="711" name="フローチャート: 判断 710"/>
        <xdr:cNvSpPr/>
      </xdr:nvSpPr>
      <xdr:spPr>
        <a:xfrm>
          <a:off x="12763500" y="1647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109199</xdr:rowOff>
    </xdr:from>
    <xdr:ext cx="534377" cy="259045"/>
    <xdr:sp macro="" textlink="">
      <xdr:nvSpPr>
        <xdr:cNvPr id="712" name="テキスト ボックス 711"/>
        <xdr:cNvSpPr txBox="1"/>
      </xdr:nvSpPr>
      <xdr:spPr>
        <a:xfrm>
          <a:off x="12547111" y="1656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32265</xdr:rowOff>
    </xdr:from>
    <xdr:to>
      <xdr:col>85</xdr:col>
      <xdr:colOff>177800</xdr:colOff>
      <xdr:row>94</xdr:row>
      <xdr:rowOff>133865</xdr:rowOff>
    </xdr:to>
    <xdr:sp macro="" textlink="">
      <xdr:nvSpPr>
        <xdr:cNvPr id="718" name="楕円 717"/>
        <xdr:cNvSpPr/>
      </xdr:nvSpPr>
      <xdr:spPr>
        <a:xfrm>
          <a:off x="16268700" y="1614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55142</xdr:rowOff>
    </xdr:from>
    <xdr:ext cx="534377" cy="259045"/>
    <xdr:sp macro="" textlink="">
      <xdr:nvSpPr>
        <xdr:cNvPr id="719" name="公債費該当値テキスト"/>
        <xdr:cNvSpPr txBox="1"/>
      </xdr:nvSpPr>
      <xdr:spPr>
        <a:xfrm>
          <a:off x="16370300" y="1599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162167</xdr:rowOff>
    </xdr:from>
    <xdr:to>
      <xdr:col>81</xdr:col>
      <xdr:colOff>101600</xdr:colOff>
      <xdr:row>92</xdr:row>
      <xdr:rowOff>92317</xdr:rowOff>
    </xdr:to>
    <xdr:sp macro="" textlink="">
      <xdr:nvSpPr>
        <xdr:cNvPr id="720" name="楕円 719"/>
        <xdr:cNvSpPr/>
      </xdr:nvSpPr>
      <xdr:spPr>
        <a:xfrm>
          <a:off x="15430500" y="1576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108844</xdr:rowOff>
    </xdr:from>
    <xdr:ext cx="534377" cy="259045"/>
    <xdr:sp macro="" textlink="">
      <xdr:nvSpPr>
        <xdr:cNvPr id="721" name="テキスト ボックス 720"/>
        <xdr:cNvSpPr txBox="1"/>
      </xdr:nvSpPr>
      <xdr:spPr>
        <a:xfrm>
          <a:off x="15214111" y="1553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20606</xdr:rowOff>
    </xdr:from>
    <xdr:to>
      <xdr:col>76</xdr:col>
      <xdr:colOff>165100</xdr:colOff>
      <xdr:row>94</xdr:row>
      <xdr:rowOff>122206</xdr:rowOff>
    </xdr:to>
    <xdr:sp macro="" textlink="">
      <xdr:nvSpPr>
        <xdr:cNvPr id="722" name="楕円 721"/>
        <xdr:cNvSpPr/>
      </xdr:nvSpPr>
      <xdr:spPr>
        <a:xfrm>
          <a:off x="14541500" y="1613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138733</xdr:rowOff>
    </xdr:from>
    <xdr:ext cx="534377" cy="259045"/>
    <xdr:sp macro="" textlink="">
      <xdr:nvSpPr>
        <xdr:cNvPr id="723" name="テキスト ボックス 722"/>
        <xdr:cNvSpPr txBox="1"/>
      </xdr:nvSpPr>
      <xdr:spPr>
        <a:xfrm>
          <a:off x="14325111" y="1591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157784</xdr:rowOff>
    </xdr:from>
    <xdr:to>
      <xdr:col>72</xdr:col>
      <xdr:colOff>38100</xdr:colOff>
      <xdr:row>94</xdr:row>
      <xdr:rowOff>87934</xdr:rowOff>
    </xdr:to>
    <xdr:sp macro="" textlink="">
      <xdr:nvSpPr>
        <xdr:cNvPr id="724" name="楕円 723"/>
        <xdr:cNvSpPr/>
      </xdr:nvSpPr>
      <xdr:spPr>
        <a:xfrm>
          <a:off x="13652500" y="1610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104461</xdr:rowOff>
    </xdr:from>
    <xdr:ext cx="534377" cy="259045"/>
    <xdr:sp macro="" textlink="">
      <xdr:nvSpPr>
        <xdr:cNvPr id="725" name="テキスト ボックス 724"/>
        <xdr:cNvSpPr txBox="1"/>
      </xdr:nvSpPr>
      <xdr:spPr>
        <a:xfrm>
          <a:off x="13436111" y="1587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107321</xdr:rowOff>
    </xdr:from>
    <xdr:to>
      <xdr:col>67</xdr:col>
      <xdr:colOff>101600</xdr:colOff>
      <xdr:row>94</xdr:row>
      <xdr:rowOff>37471</xdr:rowOff>
    </xdr:to>
    <xdr:sp macro="" textlink="">
      <xdr:nvSpPr>
        <xdr:cNvPr id="726" name="楕円 725"/>
        <xdr:cNvSpPr/>
      </xdr:nvSpPr>
      <xdr:spPr>
        <a:xfrm>
          <a:off x="12763500" y="1605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53998</xdr:rowOff>
    </xdr:from>
    <xdr:ext cx="534377" cy="259045"/>
    <xdr:sp macro="" textlink="">
      <xdr:nvSpPr>
        <xdr:cNvPr id="727" name="テキスト ボックス 726"/>
        <xdr:cNvSpPr txBox="1"/>
      </xdr:nvSpPr>
      <xdr:spPr>
        <a:xfrm>
          <a:off x="12547111" y="1582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159294</xdr:rowOff>
    </xdr:from>
    <xdr:to>
      <xdr:col>116</xdr:col>
      <xdr:colOff>62864</xdr:colOff>
      <xdr:row>39</xdr:row>
      <xdr:rowOff>98878</xdr:rowOff>
    </xdr:to>
    <xdr:cxnSp macro="">
      <xdr:nvCxnSpPr>
        <xdr:cNvPr id="753" name="直線コネクタ 752"/>
        <xdr:cNvCxnSpPr/>
      </xdr:nvCxnSpPr>
      <xdr:spPr>
        <a:xfrm flipV="1">
          <a:off x="22159595" y="5302794"/>
          <a:ext cx="1269"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4"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105971</xdr:rowOff>
    </xdr:from>
    <xdr:ext cx="378565" cy="259045"/>
    <xdr:sp macro="" textlink="">
      <xdr:nvSpPr>
        <xdr:cNvPr id="756" name="諸支出金最大値テキスト"/>
        <xdr:cNvSpPr txBox="1"/>
      </xdr:nvSpPr>
      <xdr:spPr>
        <a:xfrm>
          <a:off x="22212300" y="5078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159294</xdr:rowOff>
    </xdr:from>
    <xdr:to>
      <xdr:col>116</xdr:col>
      <xdr:colOff>152400</xdr:colOff>
      <xdr:row>30</xdr:row>
      <xdr:rowOff>159294</xdr:rowOff>
    </xdr:to>
    <xdr:cxnSp macro="">
      <xdr:nvCxnSpPr>
        <xdr:cNvPr id="757" name="直線コネクタ 756"/>
        <xdr:cNvCxnSpPr/>
      </xdr:nvCxnSpPr>
      <xdr:spPr>
        <a:xfrm>
          <a:off x="22072600" y="530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92183</xdr:rowOff>
    </xdr:from>
    <xdr:ext cx="313932" cy="259045"/>
    <xdr:sp macro="" textlink="">
      <xdr:nvSpPr>
        <xdr:cNvPr id="759" name="諸支出金平均値テキスト"/>
        <xdr:cNvSpPr txBox="1"/>
      </xdr:nvSpPr>
      <xdr:spPr>
        <a:xfrm>
          <a:off x="22212300" y="64358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69306</xdr:rowOff>
    </xdr:from>
    <xdr:to>
      <xdr:col>116</xdr:col>
      <xdr:colOff>114300</xdr:colOff>
      <xdr:row>38</xdr:row>
      <xdr:rowOff>170906</xdr:rowOff>
    </xdr:to>
    <xdr:sp macro="" textlink="">
      <xdr:nvSpPr>
        <xdr:cNvPr id="760" name="フローチャート: 判断 759"/>
        <xdr:cNvSpPr/>
      </xdr:nvSpPr>
      <xdr:spPr>
        <a:xfrm>
          <a:off x="22110700" y="658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70938</xdr:rowOff>
    </xdr:from>
    <xdr:to>
      <xdr:col>112</xdr:col>
      <xdr:colOff>38100</xdr:colOff>
      <xdr:row>39</xdr:row>
      <xdr:rowOff>1088</xdr:rowOff>
    </xdr:to>
    <xdr:sp macro="" textlink="">
      <xdr:nvSpPr>
        <xdr:cNvPr id="762" name="フローチャート: 判断 761"/>
        <xdr:cNvSpPr/>
      </xdr:nvSpPr>
      <xdr:spPr>
        <a:xfrm>
          <a:off x="21272500" y="658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17616</xdr:rowOff>
    </xdr:from>
    <xdr:ext cx="313932" cy="259045"/>
    <xdr:sp macro="" textlink="">
      <xdr:nvSpPr>
        <xdr:cNvPr id="763" name="テキスト ボックス 762"/>
        <xdr:cNvSpPr txBox="1"/>
      </xdr:nvSpPr>
      <xdr:spPr>
        <a:xfrm>
          <a:off x="21166333" y="63612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70938</xdr:rowOff>
    </xdr:from>
    <xdr:to>
      <xdr:col>107</xdr:col>
      <xdr:colOff>101600</xdr:colOff>
      <xdr:row>39</xdr:row>
      <xdr:rowOff>1088</xdr:rowOff>
    </xdr:to>
    <xdr:sp macro="" textlink="">
      <xdr:nvSpPr>
        <xdr:cNvPr id="765" name="フローチャート: 判断 764"/>
        <xdr:cNvSpPr/>
      </xdr:nvSpPr>
      <xdr:spPr>
        <a:xfrm>
          <a:off x="20383500" y="658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17616</xdr:rowOff>
    </xdr:from>
    <xdr:ext cx="313932" cy="259045"/>
    <xdr:sp macro="" textlink="">
      <xdr:nvSpPr>
        <xdr:cNvPr id="766" name="テキスト ボックス 765"/>
        <xdr:cNvSpPr txBox="1"/>
      </xdr:nvSpPr>
      <xdr:spPr>
        <a:xfrm>
          <a:off x="20277333" y="63612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48078</xdr:rowOff>
    </xdr:from>
    <xdr:to>
      <xdr:col>102</xdr:col>
      <xdr:colOff>165100</xdr:colOff>
      <xdr:row>36</xdr:row>
      <xdr:rowOff>149678</xdr:rowOff>
    </xdr:to>
    <xdr:sp macro="" textlink="">
      <xdr:nvSpPr>
        <xdr:cNvPr id="768" name="フローチャート: 判断 767"/>
        <xdr:cNvSpPr/>
      </xdr:nvSpPr>
      <xdr:spPr>
        <a:xfrm>
          <a:off x="19494500" y="622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166205</xdr:rowOff>
    </xdr:from>
    <xdr:ext cx="378565" cy="259045"/>
    <xdr:sp macro="" textlink="">
      <xdr:nvSpPr>
        <xdr:cNvPr id="769" name="テキスト ボックス 768"/>
        <xdr:cNvSpPr txBox="1"/>
      </xdr:nvSpPr>
      <xdr:spPr>
        <a:xfrm>
          <a:off x="19356017" y="5995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100330</xdr:rowOff>
    </xdr:from>
    <xdr:to>
      <xdr:col>98</xdr:col>
      <xdr:colOff>38100</xdr:colOff>
      <xdr:row>36</xdr:row>
      <xdr:rowOff>30480</xdr:rowOff>
    </xdr:to>
    <xdr:sp macro="" textlink="">
      <xdr:nvSpPr>
        <xdr:cNvPr id="770" name="フローチャート: 判断 769"/>
        <xdr:cNvSpPr/>
      </xdr:nvSpPr>
      <xdr:spPr>
        <a:xfrm>
          <a:off x="18605500" y="61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47007</xdr:rowOff>
    </xdr:from>
    <xdr:ext cx="378565" cy="259045"/>
    <xdr:sp macro="" textlink="">
      <xdr:nvSpPr>
        <xdr:cNvPr id="771" name="テキスト ボックス 770"/>
        <xdr:cNvSpPr txBox="1"/>
      </xdr:nvSpPr>
      <xdr:spPr>
        <a:xfrm>
          <a:off x="18467017" y="5876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8"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566,845</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円となり、前年度比</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8,009</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円の増となった</a:t>
          </a:r>
          <a:r>
            <a:rPr kumimoji="1" lang="ja-JP" altLang="ja-JP" sz="900" b="0" i="0" baseline="0">
              <a:solidFill>
                <a:schemeClr val="dk1"/>
              </a:solidFill>
              <a:effectLst/>
              <a:latin typeface="+mn-lt"/>
              <a:ea typeface="+mn-ea"/>
              <a:cs typeface="+mn-cs"/>
            </a:rPr>
            <a:t>。</a:t>
          </a:r>
          <a:endParaRPr lang="ja-JP" altLang="ja-JP" sz="900">
            <a:solidFill>
              <a:srgbClr val="FF0000"/>
            </a:solidFill>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・最も多いのは民生費で、子育て世帯や</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低所得のひとり親世帯への臨時特別給付金事業の大幅減があったものの、物価高騰対策重点支援給付金給付事業等の給付金事業の実施により</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一人当たりコストは前年比</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7,903</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円増</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187,505</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円</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となった。本市</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の人口は、毎年</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人を超えるペースで減少している一方、少子化対策である子ども子育て関連経費などの高止まりや、障がい者への福祉サービス給付が増加しており、物価高騰対策としての給付金事業がないと仮定しても引き続き増加していくものと見込まれる。</a:t>
          </a:r>
          <a:endParaRPr kumimoji="0"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・教育費は、義務教育施設の改築・改修事業の実施により普通建設事業は増加して</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いるが、令和５年度に関しては水沢中学校校舎等改築事業と（仮称）奥州西学校給食センター新築事業が同時進行していることもあり前年度比</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833</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百万円の</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大幅増</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となった。類似団体内では教育費の住民一人あたりコストは低位に位置している。今後も学務教育施設整備事業や、教育</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ICT</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化対応経費などが計画されていることから、教育費の割合</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は高い比率で推移するものと</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見込んでいる。</a:t>
          </a:r>
          <a:endParaRPr lang="ja-JP" altLang="ja-JP" sz="9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・衛生費は、新型コロナウイルスワクチン接種</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関連事業の大幅減により</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全体として</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594</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となり、住民一人当たりコストが前年比</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4,403</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円</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54,333</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円となり類似団体内では高位</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に位置している</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9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商工費は</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新工業団地への企業誘致が進んだことにより立地企業への補助金交付額が増加したことや、廃業した中心市街地商業施設の取得により、</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718</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百万円増となり、住民一人あたりコストが</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6,863</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千円増の</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25,727</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千円となった。</a:t>
          </a:r>
          <a:endParaRPr lang="ja-JP" altLang="ja-JP" sz="900">
            <a:solidFill>
              <a:srgbClr val="FF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・公債費は、</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新規発行額の抑制等により償還が進んでいることに加え、前年度に実施した</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第三セクター等改革推進債</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全額一括償還</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の影響が解消されたことにより</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一人当たりコストが前年度比</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20,181</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円減の</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62,973</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円</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lang="ja-JP" altLang="ja-JP" sz="9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岩手県奥州市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950" b="0" i="0" baseline="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財政調整基金は、平成</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以降</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基金の取り崩し期間</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となっていたが</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令和２年度以降は</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普通交付税の追加交付や地方消費税交付金、</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ふるさと応援寄附金、</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法人市民税等の税収増により、</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３</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年連続で積み増すこととなった。</a:t>
          </a:r>
          <a:endParaRPr lang="ja-JP" altLang="ja-JP" sz="9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財政計画（財政見通し）では令和</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17</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年度に収支均衡としており、今後も基金を取り崩しての財政運営が見込まれる</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が、まれにみる物価高騰等により、義務的経費をはじめ、歳出の抑制に注力することが困難である</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ことから、</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事業の取捨選択と</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より一層の歳入確保に努める必要がある。</a:t>
          </a:r>
          <a:endParaRPr lang="ja-JP" altLang="ja-JP" sz="9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岩手県奥州市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8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○病院事業会計</a:t>
          </a:r>
          <a:endParaRPr lang="ja-JP" altLang="ja-JP" sz="85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en-US" altLang="ja-JP" sz="850" b="0" i="0" baseline="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8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8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27</a:t>
          </a:r>
          <a:r>
            <a:rPr kumimoji="1" lang="ja-JP" altLang="ja-JP" sz="8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ja-JP" altLang="en-US" sz="8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から</a:t>
          </a:r>
          <a:r>
            <a:rPr kumimoji="1" lang="ja-JP" altLang="ja-JP" sz="8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市内の２市立病院と３診療所の会計を統一し、奥州市病院事業会計として事業運営を行っている。統一初年度は黒字経営であったが、患者数の減少などから平成</a:t>
          </a:r>
          <a:r>
            <a:rPr kumimoji="1" lang="en-US" altLang="ja-JP" sz="8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ja-JP" sz="8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年度以降は赤字経営が続いていた。令和３～４年度はコロナ関連補助金の影響により２年連続黒字決算となった</a:t>
          </a:r>
          <a:r>
            <a:rPr kumimoji="1" lang="ja-JP" altLang="en-US" sz="8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85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8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令和５年度は新型</a:t>
          </a:r>
          <a:r>
            <a:rPr kumimoji="1" lang="ja-JP" altLang="ja-JP" sz="8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コロナウイルス感染症の感染症法上の位置づけが５類に引き下げられ</a:t>
          </a:r>
          <a:r>
            <a:rPr kumimoji="1" lang="ja-JP" altLang="en-US" sz="8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たことにより、通常診療体制へ移行し、総合水沢病院への電子カルテシステムの導入、衣川診療所における遠隔診療車を活用したモバイルクリニック事業を開始するなど、医療機能の充実に努めたが、新型コロナウイルス感染症関連の特例措置や補助金の終了に加え、医業収益の減少もあり３年ぶりに純損失を計上することとなった。</a:t>
          </a:r>
          <a:endParaRPr kumimoji="1" lang="en-US" altLang="ja-JP" sz="85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8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今後、新医療センター整備を目指していることから、住民理解を十分得るとともに、令和６年３月に策定した「奥州市立病院・診療所経営強化プラン（令和５年度～令和９年度）」に基づきより一層の経営</a:t>
          </a:r>
          <a:r>
            <a:rPr kumimoji="1" lang="ja-JP" altLang="ja-JP" sz="8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健全化を図る必要がある。</a:t>
          </a:r>
          <a:endParaRPr lang="ja-JP" altLang="ja-JP" sz="85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endParaRPr kumimoji="1" lang="en-US" altLang="ja-JP" sz="85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8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○水道事業会計</a:t>
          </a:r>
          <a:endParaRPr kumimoji="1" lang="en-US" altLang="ja-JP" sz="85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8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平成</a:t>
          </a:r>
          <a:r>
            <a:rPr kumimoji="1" lang="en-US" altLang="ja-JP" sz="8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en-US" sz="8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年度に策定した「奥州市水道事業ビジョン」、令和５年３月に策定した「</a:t>
          </a:r>
          <a:r>
            <a:rPr kumimoji="1" lang="ja-JP" altLang="ja-JP" sz="8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第２次奥州市水道事業中期経営計画（</a:t>
          </a:r>
          <a:r>
            <a:rPr kumimoji="1" lang="ja-JP" altLang="en-US" sz="8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後期計画：令和５年度～令和９年度）</a:t>
          </a:r>
          <a:r>
            <a:rPr kumimoji="1" lang="ja-JP" altLang="ja-JP" sz="8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8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に基づき、安全で安心な水の安定供給に努めている。</a:t>
          </a:r>
          <a:endParaRPr kumimoji="1" lang="en-US" altLang="ja-JP" sz="85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8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人口減少などにより水需要の減少が見込まれる中、災害に備えた施設の耐震化などの設備投資の高まりに加え、物価高騰により水道事業を取り巻く環境は厳しくなっている。令和５年度は、他会計補助金や雑収益が増加し、配水及び給水費、支払利息及び企業債取扱諸費等が減少したことなどから、前年度を上回る純利益となった。今後の経営状況においても、給水人口の減少と物価高騰や設備の更新等の経費増加により赤字が見込まれたことから、令和６年４月検針分から料金改定を実施することとした。</a:t>
          </a:r>
          <a:endParaRPr kumimoji="1" lang="en-US" altLang="ja-JP" sz="85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85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8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○下水道事業会計</a:t>
          </a:r>
          <a:endParaRPr lang="ja-JP" altLang="ja-JP" sz="85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en-US" altLang="ja-JP" sz="8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8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8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ja-JP" sz="8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年度に策定した「奥州市汚水処理基本計画」に基づき、水質の保全、改善及び生活環境の向上を目的として事業を推進した。</a:t>
          </a:r>
          <a:endParaRPr kumimoji="1" lang="en-US" altLang="ja-JP" sz="85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8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物価高騰により維持管理経費が増加しており、減価償却費や資産減耗費等も増加したものの、他会計補助金や長期前受金戻入等が増加したことにより、前年度を上回る純利益となった。</a:t>
          </a:r>
          <a:endParaRPr kumimoji="1" lang="en-US" altLang="ja-JP" sz="85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850" b="0" i="0" baseline="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8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令和６年度中に下水道事業の経営戦略を策定する予定としており、公共下水道事業エリアの見直し（縮小）や農業集落排水の公共下水道への接続等による経費の圧縮と、収入確保に向けた下水道使用料の改定を行う方針としている。</a:t>
          </a:r>
          <a:endParaRPr kumimoji="1" lang="en-US" altLang="ja-JP" sz="85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32158_&#22885;&#24030;&#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112.7</v>
          </cell>
          <cell r="BX51">
            <v>73.900000000000006</v>
          </cell>
          <cell r="CF51">
            <v>48.8</v>
          </cell>
          <cell r="CN51">
            <v>41.1</v>
          </cell>
          <cell r="CV51">
            <v>24.4</v>
          </cell>
        </row>
        <row r="53">
          <cell r="BP53">
            <v>56.9</v>
          </cell>
          <cell r="BX53">
            <v>56.8</v>
          </cell>
          <cell r="CF53">
            <v>58.6</v>
          </cell>
          <cell r="CN53">
            <v>60.4</v>
          </cell>
          <cell r="CV53">
            <v>62.1</v>
          </cell>
        </row>
        <row r="55">
          <cell r="AN55" t="str">
            <v>類似団体内平均値</v>
          </cell>
          <cell r="BP55">
            <v>49.5</v>
          </cell>
          <cell r="BX55">
            <v>46.9</v>
          </cell>
          <cell r="CF55">
            <v>45.3</v>
          </cell>
          <cell r="CN55">
            <v>38.9</v>
          </cell>
          <cell r="CV55">
            <v>34.299999999999997</v>
          </cell>
        </row>
        <row r="57">
          <cell r="BP57">
            <v>60.9</v>
          </cell>
          <cell r="BX57">
            <v>60.9</v>
          </cell>
          <cell r="CF57">
            <v>64</v>
          </cell>
          <cell r="CN57">
            <v>65.5</v>
          </cell>
          <cell r="CV57">
            <v>66.900000000000006</v>
          </cell>
        </row>
        <row r="72">
          <cell r="BP72" t="str">
            <v>R01</v>
          </cell>
          <cell r="BX72" t="str">
            <v>R02</v>
          </cell>
          <cell r="CF72" t="str">
            <v>R03</v>
          </cell>
          <cell r="CN72" t="str">
            <v>R04</v>
          </cell>
          <cell r="CV72" t="str">
            <v>R05</v>
          </cell>
        </row>
        <row r="73">
          <cell r="AN73" t="str">
            <v>当該団体値</v>
          </cell>
          <cell r="BP73">
            <v>112.7</v>
          </cell>
          <cell r="BX73">
            <v>73.900000000000006</v>
          </cell>
          <cell r="CF73">
            <v>48.8</v>
          </cell>
          <cell r="CN73">
            <v>41.1</v>
          </cell>
          <cell r="CV73">
            <v>24.4</v>
          </cell>
        </row>
        <row r="75">
          <cell r="BP75">
            <v>16.600000000000001</v>
          </cell>
          <cell r="BX75">
            <v>16.2</v>
          </cell>
          <cell r="CF75">
            <v>15</v>
          </cell>
          <cell r="CN75">
            <v>16.7</v>
          </cell>
          <cell r="CV75">
            <v>15.5</v>
          </cell>
        </row>
        <row r="77">
          <cell r="AN77" t="str">
            <v>類似団体内平均値</v>
          </cell>
          <cell r="BP77">
            <v>49.5</v>
          </cell>
          <cell r="BX77">
            <v>46.9</v>
          </cell>
          <cell r="CF77">
            <v>45.3</v>
          </cell>
          <cell r="CN77">
            <v>38.9</v>
          </cell>
          <cell r="CV77">
            <v>34.299999999999997</v>
          </cell>
        </row>
        <row r="79">
          <cell r="BP79">
            <v>7.6</v>
          </cell>
          <cell r="BX79">
            <v>7.2</v>
          </cell>
          <cell r="CF79">
            <v>7.9</v>
          </cell>
          <cell r="CN79">
            <v>8.1999999999999993</v>
          </cell>
          <cell r="CV79">
            <v>8.4</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85" zoomScaleNormal="8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62706746</v>
      </c>
      <c r="BO4" s="449"/>
      <c r="BP4" s="449"/>
      <c r="BQ4" s="449"/>
      <c r="BR4" s="449"/>
      <c r="BS4" s="449"/>
      <c r="BT4" s="449"/>
      <c r="BU4" s="450"/>
      <c r="BV4" s="448">
        <v>64685694</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0.5</v>
      </c>
      <c r="CU4" s="589"/>
      <c r="CV4" s="589"/>
      <c r="CW4" s="589"/>
      <c r="CX4" s="589"/>
      <c r="CY4" s="589"/>
      <c r="CZ4" s="589"/>
      <c r="DA4" s="590"/>
      <c r="DB4" s="588">
        <v>6</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62209521</v>
      </c>
      <c r="BO5" s="420"/>
      <c r="BP5" s="420"/>
      <c r="BQ5" s="420"/>
      <c r="BR5" s="420"/>
      <c r="BS5" s="420"/>
      <c r="BT5" s="420"/>
      <c r="BU5" s="421"/>
      <c r="BV5" s="419">
        <v>62383954</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94.7</v>
      </c>
      <c r="CU5" s="417"/>
      <c r="CV5" s="417"/>
      <c r="CW5" s="417"/>
      <c r="CX5" s="417"/>
      <c r="CY5" s="417"/>
      <c r="CZ5" s="417"/>
      <c r="DA5" s="418"/>
      <c r="DB5" s="416">
        <v>99.7</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497225</v>
      </c>
      <c r="BO6" s="420"/>
      <c r="BP6" s="420"/>
      <c r="BQ6" s="420"/>
      <c r="BR6" s="420"/>
      <c r="BS6" s="420"/>
      <c r="BT6" s="420"/>
      <c r="BU6" s="421"/>
      <c r="BV6" s="419">
        <v>2301740</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94.7</v>
      </c>
      <c r="CU6" s="563"/>
      <c r="CV6" s="563"/>
      <c r="CW6" s="563"/>
      <c r="CX6" s="563"/>
      <c r="CY6" s="563"/>
      <c r="CZ6" s="563"/>
      <c r="DA6" s="564"/>
      <c r="DB6" s="562">
        <v>99.7</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332876</v>
      </c>
      <c r="BO7" s="420"/>
      <c r="BP7" s="420"/>
      <c r="BQ7" s="420"/>
      <c r="BR7" s="420"/>
      <c r="BS7" s="420"/>
      <c r="BT7" s="420"/>
      <c r="BU7" s="421"/>
      <c r="BV7" s="419">
        <v>248663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34874894</v>
      </c>
      <c r="CU7" s="420"/>
      <c r="CV7" s="420"/>
      <c r="CW7" s="420"/>
      <c r="CX7" s="420"/>
      <c r="CY7" s="420"/>
      <c r="CZ7" s="420"/>
      <c r="DA7" s="421"/>
      <c r="DB7" s="419">
        <v>34198867</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164349</v>
      </c>
      <c r="BO8" s="420"/>
      <c r="BP8" s="420"/>
      <c r="BQ8" s="420"/>
      <c r="BR8" s="420"/>
      <c r="BS8" s="420"/>
      <c r="BT8" s="420"/>
      <c r="BU8" s="421"/>
      <c r="BV8" s="419">
        <v>2053077</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0.44</v>
      </c>
      <c r="CU8" s="523"/>
      <c r="CV8" s="523"/>
      <c r="CW8" s="523"/>
      <c r="CX8" s="523"/>
      <c r="CY8" s="523"/>
      <c r="CZ8" s="523"/>
      <c r="DA8" s="524"/>
      <c r="DB8" s="522">
        <v>0.43</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112937</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-1888728</v>
      </c>
      <c r="BO9" s="420"/>
      <c r="BP9" s="420"/>
      <c r="BQ9" s="420"/>
      <c r="BR9" s="420"/>
      <c r="BS9" s="420"/>
      <c r="BT9" s="420"/>
      <c r="BU9" s="421"/>
      <c r="BV9" s="419">
        <v>-674936</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16.2</v>
      </c>
      <c r="CU9" s="417"/>
      <c r="CV9" s="417"/>
      <c r="CW9" s="417"/>
      <c r="CX9" s="417"/>
      <c r="CY9" s="417"/>
      <c r="CZ9" s="417"/>
      <c r="DA9" s="418"/>
      <c r="DB9" s="416">
        <v>20.5</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112</v>
      </c>
      <c r="M10" s="376"/>
      <c r="N10" s="376"/>
      <c r="O10" s="376"/>
      <c r="P10" s="376"/>
      <c r="Q10" s="377"/>
      <c r="R10" s="372">
        <v>119422</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540401</v>
      </c>
      <c r="BO10" s="420"/>
      <c r="BP10" s="420"/>
      <c r="BQ10" s="420"/>
      <c r="BR10" s="420"/>
      <c r="BS10" s="420"/>
      <c r="BT10" s="420"/>
      <c r="BU10" s="421"/>
      <c r="BV10" s="419">
        <v>1374024</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8231</v>
      </c>
      <c r="BO11" s="420"/>
      <c r="BP11" s="420"/>
      <c r="BQ11" s="420"/>
      <c r="BR11" s="420"/>
      <c r="BS11" s="420"/>
      <c r="BT11" s="420"/>
      <c r="BU11" s="421"/>
      <c r="BV11" s="419">
        <v>13380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109747</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114</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1183795</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108954</v>
      </c>
      <c r="S13" s="507"/>
      <c r="T13" s="507"/>
      <c r="U13" s="507"/>
      <c r="V13" s="508"/>
      <c r="W13" s="509" t="s">
        <v>131</v>
      </c>
      <c r="X13" s="405"/>
      <c r="Y13" s="405"/>
      <c r="Z13" s="405"/>
      <c r="AA13" s="405"/>
      <c r="AB13" s="406"/>
      <c r="AC13" s="372">
        <v>7484</v>
      </c>
      <c r="AD13" s="373"/>
      <c r="AE13" s="373"/>
      <c r="AF13" s="373"/>
      <c r="AG13" s="374"/>
      <c r="AH13" s="372">
        <v>8816</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-1340096</v>
      </c>
      <c r="BO13" s="420"/>
      <c r="BP13" s="420"/>
      <c r="BQ13" s="420"/>
      <c r="BR13" s="420"/>
      <c r="BS13" s="420"/>
      <c r="BT13" s="420"/>
      <c r="BU13" s="421"/>
      <c r="BV13" s="419">
        <v>-471327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15.5</v>
      </c>
      <c r="CU13" s="417"/>
      <c r="CV13" s="417"/>
      <c r="CW13" s="417"/>
      <c r="CX13" s="417"/>
      <c r="CY13" s="417"/>
      <c r="CZ13" s="417"/>
      <c r="DA13" s="418"/>
      <c r="DB13" s="416">
        <v>16.7</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111632</v>
      </c>
      <c r="S14" s="507"/>
      <c r="T14" s="507"/>
      <c r="U14" s="507"/>
      <c r="V14" s="508"/>
      <c r="W14" s="510"/>
      <c r="X14" s="408"/>
      <c r="Y14" s="408"/>
      <c r="Z14" s="408"/>
      <c r="AA14" s="408"/>
      <c r="AB14" s="409"/>
      <c r="AC14" s="499">
        <v>13</v>
      </c>
      <c r="AD14" s="500"/>
      <c r="AE14" s="500"/>
      <c r="AF14" s="500"/>
      <c r="AG14" s="501"/>
      <c r="AH14" s="499">
        <v>14.5</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24.4</v>
      </c>
      <c r="CU14" s="517"/>
      <c r="CV14" s="517"/>
      <c r="CW14" s="517"/>
      <c r="CX14" s="517"/>
      <c r="CY14" s="517"/>
      <c r="CZ14" s="517"/>
      <c r="DA14" s="518"/>
      <c r="DB14" s="516">
        <v>41.1</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110955</v>
      </c>
      <c r="S15" s="507"/>
      <c r="T15" s="507"/>
      <c r="U15" s="507"/>
      <c r="V15" s="508"/>
      <c r="W15" s="509" t="s">
        <v>137</v>
      </c>
      <c r="X15" s="405"/>
      <c r="Y15" s="405"/>
      <c r="Z15" s="405"/>
      <c r="AA15" s="405"/>
      <c r="AB15" s="406"/>
      <c r="AC15" s="372">
        <v>16960</v>
      </c>
      <c r="AD15" s="373"/>
      <c r="AE15" s="373"/>
      <c r="AF15" s="373"/>
      <c r="AG15" s="374"/>
      <c r="AH15" s="372">
        <v>17578</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14141197</v>
      </c>
      <c r="BO15" s="449"/>
      <c r="BP15" s="449"/>
      <c r="BQ15" s="449"/>
      <c r="BR15" s="449"/>
      <c r="BS15" s="449"/>
      <c r="BT15" s="449"/>
      <c r="BU15" s="450"/>
      <c r="BV15" s="448">
        <v>13454563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29.5</v>
      </c>
      <c r="AD16" s="500"/>
      <c r="AE16" s="500"/>
      <c r="AF16" s="500"/>
      <c r="AG16" s="501"/>
      <c r="AH16" s="499">
        <v>28.9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31133615</v>
      </c>
      <c r="BO16" s="420"/>
      <c r="BP16" s="420"/>
      <c r="BQ16" s="420"/>
      <c r="BR16" s="420"/>
      <c r="BS16" s="420"/>
      <c r="BT16" s="420"/>
      <c r="BU16" s="421"/>
      <c r="BV16" s="419">
        <v>30437178</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32971</v>
      </c>
      <c r="AD17" s="373"/>
      <c r="AE17" s="373"/>
      <c r="AF17" s="373"/>
      <c r="AG17" s="374"/>
      <c r="AH17" s="372">
        <v>34499</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17676779</v>
      </c>
      <c r="BO17" s="420"/>
      <c r="BP17" s="420"/>
      <c r="BQ17" s="420"/>
      <c r="BR17" s="420"/>
      <c r="BS17" s="420"/>
      <c r="BT17" s="420"/>
      <c r="BU17" s="421"/>
      <c r="BV17" s="419">
        <v>16806649</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993.3</v>
      </c>
      <c r="M18" s="472"/>
      <c r="N18" s="472"/>
      <c r="O18" s="472"/>
      <c r="P18" s="472"/>
      <c r="Q18" s="472"/>
      <c r="R18" s="473"/>
      <c r="S18" s="473"/>
      <c r="T18" s="473"/>
      <c r="U18" s="473"/>
      <c r="V18" s="474"/>
      <c r="W18" s="490"/>
      <c r="X18" s="491"/>
      <c r="Y18" s="491"/>
      <c r="Z18" s="491"/>
      <c r="AA18" s="491"/>
      <c r="AB18" s="515"/>
      <c r="AC18" s="389">
        <v>57.4</v>
      </c>
      <c r="AD18" s="390"/>
      <c r="AE18" s="390"/>
      <c r="AF18" s="390"/>
      <c r="AG18" s="475"/>
      <c r="AH18" s="389">
        <v>56.7</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33128691</v>
      </c>
      <c r="BO18" s="420"/>
      <c r="BP18" s="420"/>
      <c r="BQ18" s="420"/>
      <c r="BR18" s="420"/>
      <c r="BS18" s="420"/>
      <c r="BT18" s="420"/>
      <c r="BU18" s="421"/>
      <c r="BV18" s="419">
        <v>35081450</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114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42384721</v>
      </c>
      <c r="BO19" s="420"/>
      <c r="BP19" s="420"/>
      <c r="BQ19" s="420"/>
      <c r="BR19" s="420"/>
      <c r="BS19" s="420"/>
      <c r="BT19" s="420"/>
      <c r="BU19" s="421"/>
      <c r="BV19" s="419">
        <v>45080832</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42371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51646542</v>
      </c>
      <c r="BO22" s="449"/>
      <c r="BP22" s="449"/>
      <c r="BQ22" s="449"/>
      <c r="BR22" s="449"/>
      <c r="BS22" s="449"/>
      <c r="BT22" s="449"/>
      <c r="BU22" s="450"/>
      <c r="BV22" s="448">
        <v>54578152</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29942593</v>
      </c>
      <c r="BO23" s="420"/>
      <c r="BP23" s="420"/>
      <c r="BQ23" s="420"/>
      <c r="BR23" s="420"/>
      <c r="BS23" s="420"/>
      <c r="BT23" s="420"/>
      <c r="BU23" s="421"/>
      <c r="BV23" s="419">
        <v>31357108</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8260</v>
      </c>
      <c r="R24" s="373"/>
      <c r="S24" s="373"/>
      <c r="T24" s="373"/>
      <c r="U24" s="373"/>
      <c r="V24" s="374"/>
      <c r="W24" s="462"/>
      <c r="X24" s="399"/>
      <c r="Y24" s="400"/>
      <c r="Z24" s="375" t="s">
        <v>162</v>
      </c>
      <c r="AA24" s="376"/>
      <c r="AB24" s="376"/>
      <c r="AC24" s="376"/>
      <c r="AD24" s="376"/>
      <c r="AE24" s="376"/>
      <c r="AF24" s="376"/>
      <c r="AG24" s="377"/>
      <c r="AH24" s="372">
        <v>734</v>
      </c>
      <c r="AI24" s="373"/>
      <c r="AJ24" s="373"/>
      <c r="AK24" s="373"/>
      <c r="AL24" s="374"/>
      <c r="AM24" s="372">
        <v>2376692</v>
      </c>
      <c r="AN24" s="373"/>
      <c r="AO24" s="373"/>
      <c r="AP24" s="373"/>
      <c r="AQ24" s="373"/>
      <c r="AR24" s="374"/>
      <c r="AS24" s="372">
        <v>3238</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34675656</v>
      </c>
      <c r="BO24" s="420"/>
      <c r="BP24" s="420"/>
      <c r="BQ24" s="420"/>
      <c r="BR24" s="420"/>
      <c r="BS24" s="420"/>
      <c r="BT24" s="420"/>
      <c r="BU24" s="421"/>
      <c r="BV24" s="419">
        <v>35564276</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2</v>
      </c>
      <c r="M25" s="373"/>
      <c r="N25" s="373"/>
      <c r="O25" s="373"/>
      <c r="P25" s="374"/>
      <c r="Q25" s="372">
        <v>6740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9500464</v>
      </c>
      <c r="BO25" s="449"/>
      <c r="BP25" s="449"/>
      <c r="BQ25" s="449"/>
      <c r="BR25" s="449"/>
      <c r="BS25" s="449"/>
      <c r="BT25" s="449"/>
      <c r="BU25" s="450"/>
      <c r="BV25" s="448">
        <v>8478281</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5980</v>
      </c>
      <c r="R26" s="373"/>
      <c r="S26" s="373"/>
      <c r="T26" s="373"/>
      <c r="U26" s="373"/>
      <c r="V26" s="374"/>
      <c r="W26" s="462"/>
      <c r="X26" s="399"/>
      <c r="Y26" s="400"/>
      <c r="Z26" s="375" t="s">
        <v>168</v>
      </c>
      <c r="AA26" s="430"/>
      <c r="AB26" s="430"/>
      <c r="AC26" s="430"/>
      <c r="AD26" s="430"/>
      <c r="AE26" s="430"/>
      <c r="AF26" s="430"/>
      <c r="AG26" s="431"/>
      <c r="AH26" s="372">
        <v>43</v>
      </c>
      <c r="AI26" s="373"/>
      <c r="AJ26" s="373"/>
      <c r="AK26" s="373"/>
      <c r="AL26" s="374"/>
      <c r="AM26" s="372">
        <v>141298</v>
      </c>
      <c r="AN26" s="373"/>
      <c r="AO26" s="373"/>
      <c r="AP26" s="373"/>
      <c r="AQ26" s="373"/>
      <c r="AR26" s="374"/>
      <c r="AS26" s="372">
        <v>3286</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4470</v>
      </c>
      <c r="R27" s="373"/>
      <c r="S27" s="373"/>
      <c r="T27" s="373"/>
      <c r="U27" s="373"/>
      <c r="V27" s="374"/>
      <c r="W27" s="462"/>
      <c r="X27" s="399"/>
      <c r="Y27" s="400"/>
      <c r="Z27" s="375" t="s">
        <v>171</v>
      </c>
      <c r="AA27" s="376"/>
      <c r="AB27" s="376"/>
      <c r="AC27" s="376"/>
      <c r="AD27" s="376"/>
      <c r="AE27" s="376"/>
      <c r="AF27" s="376"/>
      <c r="AG27" s="377"/>
      <c r="AH27" s="372">
        <v>20</v>
      </c>
      <c r="AI27" s="373"/>
      <c r="AJ27" s="373"/>
      <c r="AK27" s="373"/>
      <c r="AL27" s="374"/>
      <c r="AM27" s="372">
        <v>68400</v>
      </c>
      <c r="AN27" s="373"/>
      <c r="AO27" s="373"/>
      <c r="AP27" s="373"/>
      <c r="AQ27" s="373"/>
      <c r="AR27" s="374"/>
      <c r="AS27" s="372">
        <v>3420</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3860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8861438</v>
      </c>
      <c r="BO28" s="449"/>
      <c r="BP28" s="449"/>
      <c r="BQ28" s="449"/>
      <c r="BR28" s="449"/>
      <c r="BS28" s="449"/>
      <c r="BT28" s="449"/>
      <c r="BU28" s="450"/>
      <c r="BV28" s="448">
        <v>8321037</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176</v>
      </c>
      <c r="F29" s="376"/>
      <c r="G29" s="376"/>
      <c r="H29" s="376"/>
      <c r="I29" s="376"/>
      <c r="J29" s="376"/>
      <c r="K29" s="377"/>
      <c r="L29" s="372">
        <v>26</v>
      </c>
      <c r="M29" s="373"/>
      <c r="N29" s="373"/>
      <c r="O29" s="373"/>
      <c r="P29" s="374"/>
      <c r="Q29" s="372">
        <v>3600</v>
      </c>
      <c r="R29" s="373"/>
      <c r="S29" s="373"/>
      <c r="T29" s="373"/>
      <c r="U29" s="373"/>
      <c r="V29" s="374"/>
      <c r="W29" s="463"/>
      <c r="X29" s="464"/>
      <c r="Y29" s="465"/>
      <c r="Z29" s="375" t="s">
        <v>177</v>
      </c>
      <c r="AA29" s="376"/>
      <c r="AB29" s="376"/>
      <c r="AC29" s="376"/>
      <c r="AD29" s="376"/>
      <c r="AE29" s="376"/>
      <c r="AF29" s="376"/>
      <c r="AG29" s="377"/>
      <c r="AH29" s="372">
        <v>754</v>
      </c>
      <c r="AI29" s="373"/>
      <c r="AJ29" s="373"/>
      <c r="AK29" s="373"/>
      <c r="AL29" s="374"/>
      <c r="AM29" s="372">
        <v>2445092</v>
      </c>
      <c r="AN29" s="373"/>
      <c r="AO29" s="373"/>
      <c r="AP29" s="373"/>
      <c r="AQ29" s="373"/>
      <c r="AR29" s="374"/>
      <c r="AS29" s="372">
        <v>3243</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672900</v>
      </c>
      <c r="BO29" s="420"/>
      <c r="BP29" s="420"/>
      <c r="BQ29" s="420"/>
      <c r="BR29" s="420"/>
      <c r="BS29" s="420"/>
      <c r="BT29" s="420"/>
      <c r="BU29" s="421"/>
      <c r="BV29" s="419">
        <v>306432</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2672747</v>
      </c>
      <c r="BO30" s="454"/>
      <c r="BP30" s="454"/>
      <c r="BQ30" s="454"/>
      <c r="BR30" s="454"/>
      <c r="BS30" s="454"/>
      <c r="BT30" s="454"/>
      <c r="BU30" s="455"/>
      <c r="BV30" s="453">
        <v>2640975</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国民健康保険特別会計（事業勘定）</v>
      </c>
      <c r="X34" s="368"/>
      <c r="Y34" s="368"/>
      <c r="Z34" s="368"/>
      <c r="AA34" s="368"/>
      <c r="AB34" s="368"/>
      <c r="AC34" s="368"/>
      <c r="AD34" s="368"/>
      <c r="AE34" s="368"/>
      <c r="AF34" s="368"/>
      <c r="AG34" s="368"/>
      <c r="AH34" s="368"/>
      <c r="AI34" s="368"/>
      <c r="AJ34" s="368"/>
      <c r="AK34" s="368"/>
      <c r="AL34" s="181"/>
      <c r="AM34" s="367">
        <f>IF(AO34="","",MAX(C34:D43,U34:V43)+1)</f>
        <v>8</v>
      </c>
      <c r="AN34" s="367"/>
      <c r="AO34" s="368" t="str">
        <f>IF('各会計、関係団体の財政状況及び健全化判断比率'!B33="","",'各会計、関係団体の財政状況及び健全化判断比率'!B33)</f>
        <v>水道事業会計</v>
      </c>
      <c r="AP34" s="368"/>
      <c r="AQ34" s="368"/>
      <c r="AR34" s="368"/>
      <c r="AS34" s="368"/>
      <c r="AT34" s="368"/>
      <c r="AU34" s="368"/>
      <c r="AV34" s="368"/>
      <c r="AW34" s="368"/>
      <c r="AX34" s="368"/>
      <c r="AY34" s="368"/>
      <c r="AZ34" s="368"/>
      <c r="BA34" s="368"/>
      <c r="BB34" s="368"/>
      <c r="BC34" s="368"/>
      <c r="BD34" s="181"/>
      <c r="BE34" s="367">
        <f>IF(BG34="","",MAX(C34:D43,U34:V43,AM34:AN43)+1)</f>
        <v>11</v>
      </c>
      <c r="BF34" s="367"/>
      <c r="BG34" s="368" t="str">
        <f>IF('各会計、関係団体の財政状況及び健全化判断比率'!B36="","",'各会計、関係団体の財政状況及び健全化判断比率'!B36)</f>
        <v>浄化槽事業特別会計</v>
      </c>
      <c r="BH34" s="368"/>
      <c r="BI34" s="368"/>
      <c r="BJ34" s="368"/>
      <c r="BK34" s="368"/>
      <c r="BL34" s="368"/>
      <c r="BM34" s="368"/>
      <c r="BN34" s="368"/>
      <c r="BO34" s="368"/>
      <c r="BP34" s="368"/>
      <c r="BQ34" s="368"/>
      <c r="BR34" s="368"/>
      <c r="BS34" s="368"/>
      <c r="BT34" s="368"/>
      <c r="BU34" s="368"/>
      <c r="BV34" s="181"/>
      <c r="BW34" s="367">
        <f>IF(BY34="","",MAX(C34:D43,U34:V43,AM34:AN43,BE34:BF43)+1)</f>
        <v>13</v>
      </c>
      <c r="BX34" s="367"/>
      <c r="BY34" s="368" t="str">
        <f>IF('各会計、関係団体の財政状況及び健全化判断比率'!B68="","",'各会計、関係団体の財政状況及び健全化判断比率'!B68)</f>
        <v>奥州金ケ崎行政事務組合（一般会計）</v>
      </c>
      <c r="BZ34" s="368"/>
      <c r="CA34" s="368"/>
      <c r="CB34" s="368"/>
      <c r="CC34" s="368"/>
      <c r="CD34" s="368"/>
      <c r="CE34" s="368"/>
      <c r="CF34" s="368"/>
      <c r="CG34" s="368"/>
      <c r="CH34" s="368"/>
      <c r="CI34" s="368"/>
      <c r="CJ34" s="368"/>
      <c r="CK34" s="368"/>
      <c r="CL34" s="368"/>
      <c r="CM34" s="368"/>
      <c r="CN34" s="181"/>
      <c r="CO34" s="367">
        <f>IF(CQ34="","",MAX(C34:D43,U34:V43,AM34:AN43,BE34:BF43,BW34:BX43)+1)</f>
        <v>20</v>
      </c>
      <c r="CP34" s="367"/>
      <c r="CQ34" s="368" t="str">
        <f>IF('各会計、関係団体の財政状況及び健全化判断比率'!BS7="","",'各会計、関係団体の財政状況及び健全化判断比率'!BS7)</f>
        <v>奥州市文化振興財団</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バス事業特別会計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国民健康保険特別会計（直営診療施設勘定）</v>
      </c>
      <c r="X35" s="368"/>
      <c r="Y35" s="368"/>
      <c r="Z35" s="368"/>
      <c r="AA35" s="368"/>
      <c r="AB35" s="368"/>
      <c r="AC35" s="368"/>
      <c r="AD35" s="368"/>
      <c r="AE35" s="368"/>
      <c r="AF35" s="368"/>
      <c r="AG35" s="368"/>
      <c r="AH35" s="368"/>
      <c r="AI35" s="368"/>
      <c r="AJ35" s="368"/>
      <c r="AK35" s="368"/>
      <c r="AL35" s="181"/>
      <c r="AM35" s="367">
        <f t="shared" ref="AM35:AM43" si="0">IF(AO35="","",AM34+1)</f>
        <v>9</v>
      </c>
      <c r="AN35" s="367"/>
      <c r="AO35" s="368" t="str">
        <f>IF('各会計、関係団体の財政状況及び健全化判断比率'!B34="","",'各会計、関係団体の財政状況及び健全化判断比率'!B34)</f>
        <v>下水道事業会計</v>
      </c>
      <c r="AP35" s="368"/>
      <c r="AQ35" s="368"/>
      <c r="AR35" s="368"/>
      <c r="AS35" s="368"/>
      <c r="AT35" s="368"/>
      <c r="AU35" s="368"/>
      <c r="AV35" s="368"/>
      <c r="AW35" s="368"/>
      <c r="AX35" s="368"/>
      <c r="AY35" s="368"/>
      <c r="AZ35" s="368"/>
      <c r="BA35" s="368"/>
      <c r="BB35" s="368"/>
      <c r="BC35" s="368"/>
      <c r="BD35" s="181"/>
      <c r="BE35" s="367">
        <f t="shared" ref="BE35:BE43" si="1">IF(BG35="","",BE34+1)</f>
        <v>12</v>
      </c>
      <c r="BF35" s="367"/>
      <c r="BG35" s="368" t="str">
        <f>IF('各会計、関係団体の財政状況及び健全化判断比率'!B37="","",'各会計、関係団体の財政状況及び健全化判断比率'!B37)</f>
        <v>工業団地整備事業特別会計</v>
      </c>
      <c r="BH35" s="368"/>
      <c r="BI35" s="368"/>
      <c r="BJ35" s="368"/>
      <c r="BK35" s="368"/>
      <c r="BL35" s="368"/>
      <c r="BM35" s="368"/>
      <c r="BN35" s="368"/>
      <c r="BO35" s="368"/>
      <c r="BP35" s="368"/>
      <c r="BQ35" s="368"/>
      <c r="BR35" s="368"/>
      <c r="BS35" s="368"/>
      <c r="BT35" s="368"/>
      <c r="BU35" s="368"/>
      <c r="BV35" s="181"/>
      <c r="BW35" s="367">
        <f t="shared" ref="BW35:BW43" si="2">IF(BY35="","",BW34+1)</f>
        <v>14</v>
      </c>
      <c r="BX35" s="367"/>
      <c r="BY35" s="368" t="str">
        <f>IF('各会計、関係団体の財政状況及び健全化判断比率'!B69="","",'各会計、関係団体の財政状況及び健全化判断比率'!B69)</f>
        <v>奥州金ケ崎行政事務組合（胆江広域水道用水供給事業会計）</v>
      </c>
      <c r="BZ35" s="368"/>
      <c r="CA35" s="368"/>
      <c r="CB35" s="368"/>
      <c r="CC35" s="368"/>
      <c r="CD35" s="368"/>
      <c r="CE35" s="368"/>
      <c r="CF35" s="368"/>
      <c r="CG35" s="368"/>
      <c r="CH35" s="368"/>
      <c r="CI35" s="368"/>
      <c r="CJ35" s="368"/>
      <c r="CK35" s="368"/>
      <c r="CL35" s="368"/>
      <c r="CM35" s="368"/>
      <c r="CN35" s="181"/>
      <c r="CO35" s="367">
        <f t="shared" ref="CO35:CO43" si="3">IF(CQ35="","",CO34+1)</f>
        <v>21</v>
      </c>
      <c r="CP35" s="367"/>
      <c r="CQ35" s="368" t="str">
        <f>IF('各会計、関係団体の財政状況及び健全化判断比率'!BS8="","",'各会計、関係団体の財政状況及び健全化判断比率'!BS8)</f>
        <v>胆江農業管理センター</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介護保険特別会計（保険事業勘定）</v>
      </c>
      <c r="X36" s="368"/>
      <c r="Y36" s="368"/>
      <c r="Z36" s="368"/>
      <c r="AA36" s="368"/>
      <c r="AB36" s="368"/>
      <c r="AC36" s="368"/>
      <c r="AD36" s="368"/>
      <c r="AE36" s="368"/>
      <c r="AF36" s="368"/>
      <c r="AG36" s="368"/>
      <c r="AH36" s="368"/>
      <c r="AI36" s="368"/>
      <c r="AJ36" s="368"/>
      <c r="AK36" s="368"/>
      <c r="AL36" s="181"/>
      <c r="AM36" s="367">
        <f t="shared" si="0"/>
        <v>10</v>
      </c>
      <c r="AN36" s="367"/>
      <c r="AO36" s="368" t="str">
        <f>IF('各会計、関係団体の財政状況及び健全化判断比率'!B35="","",'各会計、関係団体の財政状況及び健全化判断比率'!B35)</f>
        <v>病院事業会計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15</v>
      </c>
      <c r="BX36" s="367"/>
      <c r="BY36" s="368" t="str">
        <f>IF('各会計、関係団体の財政状況及び健全化判断比率'!B70="","",'各会計、関係団体の財政状況及び健全化判断比率'!B70)</f>
        <v>岩手県市町村総合事務組合（一般会計）</v>
      </c>
      <c r="BZ36" s="368"/>
      <c r="CA36" s="368"/>
      <c r="CB36" s="368"/>
      <c r="CC36" s="368"/>
      <c r="CD36" s="368"/>
      <c r="CE36" s="368"/>
      <c r="CF36" s="368"/>
      <c r="CG36" s="368"/>
      <c r="CH36" s="368"/>
      <c r="CI36" s="368"/>
      <c r="CJ36" s="368"/>
      <c r="CK36" s="368"/>
      <c r="CL36" s="368"/>
      <c r="CM36" s="368"/>
      <c r="CN36" s="181"/>
      <c r="CO36" s="367">
        <f t="shared" si="3"/>
        <v>22</v>
      </c>
      <c r="CP36" s="367"/>
      <c r="CQ36" s="368" t="str">
        <f>IF('各会計、関係団体の財政状況及び健全化判断比率'!BS9="","",'各会計、関係団体の財政状況及び健全化判断比率'!BS9)</f>
        <v>江刺開発振興</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6</v>
      </c>
      <c r="V37" s="367"/>
      <c r="W37" s="368" t="str">
        <f>IF('各会計、関係団体の財政状況及び健全化判断比率'!B31="","",'各会計、関係団体の財政状況及び健全化判断比率'!B31)</f>
        <v>介護保険特別会計（介護サービス事業勘定）</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16</v>
      </c>
      <c r="BX37" s="367"/>
      <c r="BY37" s="368" t="str">
        <f>IF('各会計、関係団体の財政状況及び健全化判断比率'!B71="","",'各会計、関係団体の財政状況及び健全化判断比率'!B71)</f>
        <v>岩手県市町村総合事務組合（交通災害共済事業特別会計）</v>
      </c>
      <c r="BZ37" s="368"/>
      <c r="CA37" s="368"/>
      <c r="CB37" s="368"/>
      <c r="CC37" s="368"/>
      <c r="CD37" s="368"/>
      <c r="CE37" s="368"/>
      <c r="CF37" s="368"/>
      <c r="CG37" s="368"/>
      <c r="CH37" s="368"/>
      <c r="CI37" s="368"/>
      <c r="CJ37" s="368"/>
      <c r="CK37" s="368"/>
      <c r="CL37" s="368"/>
      <c r="CM37" s="368"/>
      <c r="CN37" s="181"/>
      <c r="CO37" s="367">
        <f t="shared" si="3"/>
        <v>23</v>
      </c>
      <c r="CP37" s="367"/>
      <c r="CQ37" s="368" t="str">
        <f>IF('各会計、関係団体の財政状況及び健全化判断比率'!BS10="","",'各会計、関係団体の財政状況及び健全化判断比率'!BS10)</f>
        <v>江刺畜産公社</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f t="shared" si="4"/>
        <v>7</v>
      </c>
      <c r="V38" s="367"/>
      <c r="W38" s="368" t="str">
        <f>IF('各会計、関係団体の財政状況及び健全化判断比率'!B32="","",'各会計、関係団体の財政状況及び健全化判断比率'!B32)</f>
        <v>後期高齢者医療特別会計</v>
      </c>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17</v>
      </c>
      <c r="BX38" s="367"/>
      <c r="BY38" s="368" t="str">
        <f>IF('各会計、関係団体の財政状況及び健全化判断比率'!B72="","",'各会計、関係団体の財政状況及び健全化判断比率'!B72)</f>
        <v>岩手県後期高齢者医療広域連合（一般会計）</v>
      </c>
      <c r="BZ38" s="368"/>
      <c r="CA38" s="368"/>
      <c r="CB38" s="368"/>
      <c r="CC38" s="368"/>
      <c r="CD38" s="368"/>
      <c r="CE38" s="368"/>
      <c r="CF38" s="368"/>
      <c r="CG38" s="368"/>
      <c r="CH38" s="368"/>
      <c r="CI38" s="368"/>
      <c r="CJ38" s="368"/>
      <c r="CK38" s="368"/>
      <c r="CL38" s="368"/>
      <c r="CM38" s="368"/>
      <c r="CN38" s="181"/>
      <c r="CO38" s="367">
        <f t="shared" si="3"/>
        <v>24</v>
      </c>
      <c r="CP38" s="367"/>
      <c r="CQ38" s="368" t="str">
        <f>IF('各会計、関係団体の財政状況及び健全化判断比率'!BS11="","",'各会計、関係団体の財政状況及び健全化判断比率'!BS11)</f>
        <v>ひめかゆ</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18</v>
      </c>
      <c r="BX39" s="367"/>
      <c r="BY39" s="368" t="str">
        <f>IF('各会計、関係団体の財政状況及び健全化判断比率'!B73="","",'各会計、関係団体の財政状況及び健全化判断比率'!B73)</f>
        <v>岩手県後期高齢者医療広域連合（後期高齢者医療特別会計）</v>
      </c>
      <c r="BZ39" s="368"/>
      <c r="CA39" s="368"/>
      <c r="CB39" s="368"/>
      <c r="CC39" s="368"/>
      <c r="CD39" s="368"/>
      <c r="CE39" s="368"/>
      <c r="CF39" s="368"/>
      <c r="CG39" s="368"/>
      <c r="CH39" s="368"/>
      <c r="CI39" s="368"/>
      <c r="CJ39" s="368"/>
      <c r="CK39" s="368"/>
      <c r="CL39" s="368"/>
      <c r="CM39" s="368"/>
      <c r="CN39" s="181"/>
      <c r="CO39" s="367">
        <f t="shared" si="3"/>
        <v>25</v>
      </c>
      <c r="CP39" s="367"/>
      <c r="CQ39" s="368" t="str">
        <f>IF('各会計、関係団体の財政状況及び健全化判断比率'!BS12="","",'各会計、関係団体の財政状況及び健全化判断比率'!BS12)</f>
        <v>まちづくり奥州</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19</v>
      </c>
      <c r="BX40" s="367"/>
      <c r="BY40" s="368" t="str">
        <f>IF('各会計、関係団体の財政状況及び健全化判断比率'!B74="","",'各会計、関係団体の財政状況及び健全化判断比率'!B74)</f>
        <v>岩手県競馬組合</v>
      </c>
      <c r="BZ40" s="368"/>
      <c r="CA40" s="368"/>
      <c r="CB40" s="368"/>
      <c r="CC40" s="368"/>
      <c r="CD40" s="368"/>
      <c r="CE40" s="368"/>
      <c r="CF40" s="368"/>
      <c r="CG40" s="368"/>
      <c r="CH40" s="368"/>
      <c r="CI40" s="368"/>
      <c r="CJ40" s="368"/>
      <c r="CK40" s="368"/>
      <c r="CL40" s="368"/>
      <c r="CM40" s="368"/>
      <c r="CN40" s="181"/>
      <c r="CO40" s="367">
        <f t="shared" si="3"/>
        <v>26</v>
      </c>
      <c r="CP40" s="367"/>
      <c r="CQ40" s="368" t="str">
        <f>IF('各会計、関係団体の財政状況及び健全化判断比率'!BS13="","",'各会計、関係団体の財政状況及び健全化判断比率'!BS13)</f>
        <v>水沢クロス開発</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DCzculIurMOzD9UGoW4hreJnHYWG+adTJvEXgghPxIWoWReHuln+yWTaGAxsaOl8VbbVisCFITPZIIA/NN6iA==" saltValue="lhrxRR65GIO49FmnxgHlH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115" zoomScaleNormal="115" zoomScaleSheetLayoutView="100" workbookViewId="0">
      <selection activeCell="P39" sqref="P39"/>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51" t="s">
        <v>540</v>
      </c>
      <c r="D34" s="1151"/>
      <c r="E34" s="1152"/>
      <c r="F34" s="32">
        <v>5.62</v>
      </c>
      <c r="G34" s="33">
        <v>4.82</v>
      </c>
      <c r="H34" s="33">
        <v>6.99</v>
      </c>
      <c r="I34" s="33">
        <v>10.02</v>
      </c>
      <c r="J34" s="34">
        <v>8.81</v>
      </c>
      <c r="K34" s="22"/>
      <c r="L34" s="22"/>
      <c r="M34" s="22"/>
      <c r="N34" s="22"/>
      <c r="O34" s="22"/>
      <c r="P34" s="22"/>
    </row>
    <row r="35" spans="1:16" ht="39" customHeight="1" x14ac:dyDescent="0.15">
      <c r="A35" s="22"/>
      <c r="B35" s="35"/>
      <c r="C35" s="1145" t="s">
        <v>541</v>
      </c>
      <c r="D35" s="1146"/>
      <c r="E35" s="1147"/>
      <c r="F35" s="36">
        <v>6.22</v>
      </c>
      <c r="G35" s="37">
        <v>6.82</v>
      </c>
      <c r="H35" s="37">
        <v>6.28</v>
      </c>
      <c r="I35" s="37">
        <v>6.39</v>
      </c>
      <c r="J35" s="38">
        <v>5.94</v>
      </c>
      <c r="K35" s="22"/>
      <c r="L35" s="22"/>
      <c r="M35" s="22"/>
      <c r="N35" s="22"/>
      <c r="O35" s="22"/>
      <c r="P35" s="22"/>
    </row>
    <row r="36" spans="1:16" ht="39" customHeight="1" x14ac:dyDescent="0.15">
      <c r="A36" s="22"/>
      <c r="B36" s="35"/>
      <c r="C36" s="1145" t="s">
        <v>542</v>
      </c>
      <c r="D36" s="1146"/>
      <c r="E36" s="1147"/>
      <c r="F36" s="36" t="s">
        <v>493</v>
      </c>
      <c r="G36" s="37">
        <v>1.63</v>
      </c>
      <c r="H36" s="37">
        <v>1.53</v>
      </c>
      <c r="I36" s="37">
        <v>1.63</v>
      </c>
      <c r="J36" s="38">
        <v>1.61</v>
      </c>
      <c r="K36" s="22"/>
      <c r="L36" s="22"/>
      <c r="M36" s="22"/>
      <c r="N36" s="22"/>
      <c r="O36" s="22"/>
      <c r="P36" s="22"/>
    </row>
    <row r="37" spans="1:16" ht="39" customHeight="1" x14ac:dyDescent="0.15">
      <c r="A37" s="22"/>
      <c r="B37" s="35"/>
      <c r="C37" s="1145" t="s">
        <v>543</v>
      </c>
      <c r="D37" s="1146"/>
      <c r="E37" s="1147"/>
      <c r="F37" s="36">
        <v>0.03</v>
      </c>
      <c r="G37" s="37">
        <v>0.02</v>
      </c>
      <c r="H37" s="37">
        <v>0.75</v>
      </c>
      <c r="I37" s="37">
        <v>1.48</v>
      </c>
      <c r="J37" s="38">
        <v>1.1200000000000001</v>
      </c>
      <c r="K37" s="22"/>
      <c r="L37" s="22"/>
      <c r="M37" s="22"/>
      <c r="N37" s="22"/>
      <c r="O37" s="22"/>
      <c r="P37" s="22"/>
    </row>
    <row r="38" spans="1:16" ht="39" customHeight="1" x14ac:dyDescent="0.15">
      <c r="A38" s="22"/>
      <c r="B38" s="35"/>
      <c r="C38" s="1145" t="s">
        <v>544</v>
      </c>
      <c r="D38" s="1146"/>
      <c r="E38" s="1147"/>
      <c r="F38" s="36">
        <v>1.6</v>
      </c>
      <c r="G38" s="37">
        <v>1.88</v>
      </c>
      <c r="H38" s="37">
        <v>7.7</v>
      </c>
      <c r="I38" s="37">
        <v>6</v>
      </c>
      <c r="J38" s="38">
        <v>0.47</v>
      </c>
      <c r="K38" s="22"/>
      <c r="L38" s="22"/>
      <c r="M38" s="22"/>
      <c r="N38" s="22"/>
      <c r="O38" s="22"/>
      <c r="P38" s="22"/>
    </row>
    <row r="39" spans="1:16" ht="39" customHeight="1" x14ac:dyDescent="0.15">
      <c r="A39" s="22"/>
      <c r="B39" s="35"/>
      <c r="C39" s="1145" t="s">
        <v>545</v>
      </c>
      <c r="D39" s="1146"/>
      <c r="E39" s="1147"/>
      <c r="F39" s="36">
        <v>0.21</v>
      </c>
      <c r="G39" s="37">
        <v>0.16</v>
      </c>
      <c r="H39" s="37">
        <v>0.54</v>
      </c>
      <c r="I39" s="37">
        <v>0.32</v>
      </c>
      <c r="J39" s="38">
        <v>0.06</v>
      </c>
      <c r="K39" s="22"/>
      <c r="L39" s="22"/>
      <c r="M39" s="22"/>
      <c r="N39" s="22"/>
      <c r="O39" s="22"/>
      <c r="P39" s="22"/>
    </row>
    <row r="40" spans="1:16" ht="39" customHeight="1" x14ac:dyDescent="0.15">
      <c r="A40" s="22"/>
      <c r="B40" s="35"/>
      <c r="C40" s="1145" t="s">
        <v>546</v>
      </c>
      <c r="D40" s="1146"/>
      <c r="E40" s="1147"/>
      <c r="F40" s="36">
        <v>0</v>
      </c>
      <c r="G40" s="37">
        <v>0</v>
      </c>
      <c r="H40" s="37">
        <v>0</v>
      </c>
      <c r="I40" s="37">
        <v>0</v>
      </c>
      <c r="J40" s="38">
        <v>0.01</v>
      </c>
      <c r="K40" s="22"/>
      <c r="L40" s="22"/>
      <c r="M40" s="22"/>
      <c r="N40" s="22"/>
      <c r="O40" s="22"/>
      <c r="P40" s="22"/>
    </row>
    <row r="41" spans="1:16" ht="39" customHeight="1" x14ac:dyDescent="0.15">
      <c r="A41" s="22"/>
      <c r="B41" s="35"/>
      <c r="C41" s="1145" t="s">
        <v>547</v>
      </c>
      <c r="D41" s="1146"/>
      <c r="E41" s="1147"/>
      <c r="F41" s="36">
        <v>0</v>
      </c>
      <c r="G41" s="37">
        <v>0</v>
      </c>
      <c r="H41" s="37">
        <v>0</v>
      </c>
      <c r="I41" s="37">
        <v>0.01</v>
      </c>
      <c r="J41" s="38">
        <v>0.01</v>
      </c>
      <c r="K41" s="22"/>
      <c r="L41" s="22"/>
      <c r="M41" s="22"/>
      <c r="N41" s="22"/>
      <c r="O41" s="22"/>
      <c r="P41" s="22"/>
    </row>
    <row r="42" spans="1:16" ht="39" customHeight="1" x14ac:dyDescent="0.15">
      <c r="A42" s="22"/>
      <c r="B42" s="39"/>
      <c r="C42" s="1145" t="s">
        <v>548</v>
      </c>
      <c r="D42" s="1146"/>
      <c r="E42" s="1147"/>
      <c r="F42" s="36" t="s">
        <v>549</v>
      </c>
      <c r="G42" s="37" t="s">
        <v>493</v>
      </c>
      <c r="H42" s="37" t="s">
        <v>493</v>
      </c>
      <c r="I42" s="37" t="s">
        <v>493</v>
      </c>
      <c r="J42" s="38" t="s">
        <v>493</v>
      </c>
      <c r="K42" s="22"/>
      <c r="L42" s="22"/>
      <c r="M42" s="22"/>
      <c r="N42" s="22"/>
      <c r="O42" s="22"/>
      <c r="P42" s="22"/>
    </row>
    <row r="43" spans="1:16" ht="39" customHeight="1" thickBot="1" x14ac:dyDescent="0.2">
      <c r="A43" s="22"/>
      <c r="B43" s="40"/>
      <c r="C43" s="1148" t="s">
        <v>550</v>
      </c>
      <c r="D43" s="1149"/>
      <c r="E43" s="1150"/>
      <c r="F43" s="41">
        <v>1.28</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vUh/nOG6oQRCkzHxAYNrU7YxBZ5/uwaGJEBRoibnAlA0zN/M9FJJe25K3gxrL2aDrvuru2NjKddZZYjGEVKw==" saltValue="Q/tC7lar3ZCFlD7ReXQpR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election activeCell="U53" sqref="U5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7897</v>
      </c>
      <c r="L45" s="60">
        <v>7491</v>
      </c>
      <c r="M45" s="60">
        <v>7187</v>
      </c>
      <c r="N45" s="60">
        <v>9269</v>
      </c>
      <c r="O45" s="61">
        <v>6902</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493</v>
      </c>
      <c r="L46" s="64" t="s">
        <v>493</v>
      </c>
      <c r="M46" s="64" t="s">
        <v>493</v>
      </c>
      <c r="N46" s="64" t="s">
        <v>493</v>
      </c>
      <c r="O46" s="65" t="s">
        <v>493</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493</v>
      </c>
      <c r="L47" s="64" t="s">
        <v>493</v>
      </c>
      <c r="M47" s="64" t="s">
        <v>493</v>
      </c>
      <c r="N47" s="64" t="s">
        <v>493</v>
      </c>
      <c r="O47" s="65" t="s">
        <v>493</v>
      </c>
      <c r="P47" s="48"/>
      <c r="Q47" s="48"/>
      <c r="R47" s="48"/>
      <c r="S47" s="48"/>
      <c r="T47" s="48"/>
      <c r="U47" s="48"/>
    </row>
    <row r="48" spans="1:21" ht="30.75" customHeight="1" x14ac:dyDescent="0.15">
      <c r="A48" s="48"/>
      <c r="B48" s="1178"/>
      <c r="C48" s="1179"/>
      <c r="D48" s="62"/>
      <c r="E48" s="1155" t="s">
        <v>13</v>
      </c>
      <c r="F48" s="1155"/>
      <c r="G48" s="1155"/>
      <c r="H48" s="1155"/>
      <c r="I48" s="1155"/>
      <c r="J48" s="1156"/>
      <c r="K48" s="63">
        <v>2935</v>
      </c>
      <c r="L48" s="64">
        <v>3142</v>
      </c>
      <c r="M48" s="64">
        <v>2739</v>
      </c>
      <c r="N48" s="64">
        <v>2591</v>
      </c>
      <c r="O48" s="65">
        <v>2613</v>
      </c>
      <c r="P48" s="48"/>
      <c r="Q48" s="48"/>
      <c r="R48" s="48"/>
      <c r="S48" s="48"/>
      <c r="T48" s="48"/>
      <c r="U48" s="48"/>
    </row>
    <row r="49" spans="1:21" ht="30.75" customHeight="1" x14ac:dyDescent="0.15">
      <c r="A49" s="48"/>
      <c r="B49" s="1178"/>
      <c r="C49" s="1179"/>
      <c r="D49" s="62"/>
      <c r="E49" s="1155" t="s">
        <v>14</v>
      </c>
      <c r="F49" s="1155"/>
      <c r="G49" s="1155"/>
      <c r="H49" s="1155"/>
      <c r="I49" s="1155"/>
      <c r="J49" s="1156"/>
      <c r="K49" s="63">
        <v>101</v>
      </c>
      <c r="L49" s="64">
        <v>105</v>
      </c>
      <c r="M49" s="64">
        <v>107</v>
      </c>
      <c r="N49" s="64">
        <v>107</v>
      </c>
      <c r="O49" s="65">
        <v>111</v>
      </c>
      <c r="P49" s="48"/>
      <c r="Q49" s="48"/>
      <c r="R49" s="48"/>
      <c r="S49" s="48"/>
      <c r="T49" s="48"/>
      <c r="U49" s="48"/>
    </row>
    <row r="50" spans="1:21" ht="30.75" customHeight="1" x14ac:dyDescent="0.15">
      <c r="A50" s="48"/>
      <c r="B50" s="1178"/>
      <c r="C50" s="1179"/>
      <c r="D50" s="62"/>
      <c r="E50" s="1155" t="s">
        <v>15</v>
      </c>
      <c r="F50" s="1155"/>
      <c r="G50" s="1155"/>
      <c r="H50" s="1155"/>
      <c r="I50" s="1155"/>
      <c r="J50" s="1156"/>
      <c r="K50" s="63">
        <v>94</v>
      </c>
      <c r="L50" s="64">
        <v>133</v>
      </c>
      <c r="M50" s="64">
        <v>96</v>
      </c>
      <c r="N50" s="64">
        <v>64</v>
      </c>
      <c r="O50" s="65">
        <v>33</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0</v>
      </c>
      <c r="M51" s="64" t="s">
        <v>493</v>
      </c>
      <c r="N51" s="64" t="s">
        <v>493</v>
      </c>
      <c r="O51" s="65" t="s">
        <v>493</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6638</v>
      </c>
      <c r="L52" s="64">
        <v>6443</v>
      </c>
      <c r="M52" s="64">
        <v>6167</v>
      </c>
      <c r="N52" s="64">
        <v>6111</v>
      </c>
      <c r="O52" s="65">
        <v>6166</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4389</v>
      </c>
      <c r="L53" s="69">
        <v>4428</v>
      </c>
      <c r="M53" s="69">
        <v>3962</v>
      </c>
      <c r="N53" s="69">
        <v>5920</v>
      </c>
      <c r="O53" s="70">
        <v>3493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551</v>
      </c>
      <c r="L57" s="81" t="s">
        <v>552</v>
      </c>
      <c r="M57" s="81" t="s">
        <v>553</v>
      </c>
      <c r="N57" s="81" t="s">
        <v>554</v>
      </c>
      <c r="O57" s="82" t="s">
        <v>555</v>
      </c>
      <c r="P57" s="48"/>
      <c r="Q57" s="48"/>
      <c r="R57" s="48"/>
      <c r="S57" s="48"/>
      <c r="T57" s="48"/>
      <c r="U57" s="48"/>
    </row>
    <row r="58" spans="1:21" ht="31.5" customHeight="1" x14ac:dyDescent="0.15">
      <c r="B58" s="1161" t="s">
        <v>24</v>
      </c>
      <c r="C58" s="1162"/>
      <c r="D58" s="1167" t="s">
        <v>25</v>
      </c>
      <c r="E58" s="1168"/>
      <c r="F58" s="1168"/>
      <c r="G58" s="1168"/>
      <c r="H58" s="1168"/>
      <c r="I58" s="1168"/>
      <c r="J58" s="1169"/>
      <c r="K58" s="83" t="s">
        <v>493</v>
      </c>
      <c r="L58" s="84" t="s">
        <v>493</v>
      </c>
      <c r="M58" s="84" t="s">
        <v>493</v>
      </c>
      <c r="N58" s="84" t="s">
        <v>493</v>
      </c>
      <c r="O58" s="85" t="s">
        <v>493</v>
      </c>
    </row>
    <row r="59" spans="1:21" ht="31.5" customHeight="1" x14ac:dyDescent="0.15">
      <c r="B59" s="1163"/>
      <c r="C59" s="1164"/>
      <c r="D59" s="1170" t="s">
        <v>26</v>
      </c>
      <c r="E59" s="1171"/>
      <c r="F59" s="1171"/>
      <c r="G59" s="1171"/>
      <c r="H59" s="1171"/>
      <c r="I59" s="1171"/>
      <c r="J59" s="1172"/>
      <c r="K59" s="86" t="s">
        <v>493</v>
      </c>
      <c r="L59" s="87" t="s">
        <v>493</v>
      </c>
      <c r="M59" s="87" t="s">
        <v>493</v>
      </c>
      <c r="N59" s="87" t="s">
        <v>493</v>
      </c>
      <c r="O59" s="88" t="s">
        <v>493</v>
      </c>
    </row>
    <row r="60" spans="1:21" ht="31.5" customHeight="1" thickBot="1" x14ac:dyDescent="0.2">
      <c r="B60" s="1165"/>
      <c r="C60" s="1166"/>
      <c r="D60" s="1173" t="s">
        <v>27</v>
      </c>
      <c r="E60" s="1174"/>
      <c r="F60" s="1174"/>
      <c r="G60" s="1174"/>
      <c r="H60" s="1174"/>
      <c r="I60" s="1174"/>
      <c r="J60" s="1175"/>
      <c r="K60" s="89" t="s">
        <v>493</v>
      </c>
      <c r="L60" s="90" t="s">
        <v>493</v>
      </c>
      <c r="M60" s="90" t="s">
        <v>493</v>
      </c>
      <c r="N60" s="90" t="s">
        <v>493</v>
      </c>
      <c r="O60" s="91" t="s">
        <v>493</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M9s3d8PCeMWtPmAz3iocuZRDIaTuS+itLMq62KahT4v0Nw5bL7+zijwREaBlkMXJ90nCRqrupwP2HU6CcCknA==" saltValue="rpooVuo7o30EjYqpuliYl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election activeCell="E46" sqref="E46:H46"/>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531</v>
      </c>
      <c r="J40" s="103" t="s">
        <v>532</v>
      </c>
      <c r="K40" s="103" t="s">
        <v>533</v>
      </c>
      <c r="L40" s="103" t="s">
        <v>534</v>
      </c>
      <c r="M40" s="104" t="s">
        <v>535</v>
      </c>
    </row>
    <row r="41" spans="2:13" ht="27.75" customHeight="1" x14ac:dyDescent="0.15">
      <c r="B41" s="1196" t="s">
        <v>30</v>
      </c>
      <c r="C41" s="1197"/>
      <c r="D41" s="105"/>
      <c r="E41" s="1198" t="s">
        <v>31</v>
      </c>
      <c r="F41" s="1198"/>
      <c r="G41" s="1198"/>
      <c r="H41" s="1199"/>
      <c r="I41" s="355">
        <v>67424</v>
      </c>
      <c r="J41" s="356">
        <v>64457</v>
      </c>
      <c r="K41" s="356">
        <v>61169</v>
      </c>
      <c r="L41" s="356">
        <v>54578</v>
      </c>
      <c r="M41" s="357">
        <v>51647</v>
      </c>
    </row>
    <row r="42" spans="2:13" ht="27.75" customHeight="1" x14ac:dyDescent="0.15">
      <c r="B42" s="1186"/>
      <c r="C42" s="1187"/>
      <c r="D42" s="106"/>
      <c r="E42" s="1190" t="s">
        <v>32</v>
      </c>
      <c r="F42" s="1190"/>
      <c r="G42" s="1190"/>
      <c r="H42" s="1191"/>
      <c r="I42" s="358">
        <v>76</v>
      </c>
      <c r="J42" s="359">
        <v>50</v>
      </c>
      <c r="K42" s="359">
        <v>30</v>
      </c>
      <c r="L42" s="359">
        <v>13</v>
      </c>
      <c r="M42" s="360">
        <v>6</v>
      </c>
    </row>
    <row r="43" spans="2:13" ht="27.75" customHeight="1" x14ac:dyDescent="0.15">
      <c r="B43" s="1186"/>
      <c r="C43" s="1187"/>
      <c r="D43" s="106"/>
      <c r="E43" s="1190" t="s">
        <v>33</v>
      </c>
      <c r="F43" s="1190"/>
      <c r="G43" s="1190"/>
      <c r="H43" s="1191"/>
      <c r="I43" s="358">
        <v>37305</v>
      </c>
      <c r="J43" s="359">
        <v>26597</v>
      </c>
      <c r="K43" s="359">
        <v>21557</v>
      </c>
      <c r="L43" s="359">
        <v>20845</v>
      </c>
      <c r="M43" s="360">
        <v>17971</v>
      </c>
    </row>
    <row r="44" spans="2:13" ht="27.75" customHeight="1" x14ac:dyDescent="0.15">
      <c r="B44" s="1186"/>
      <c r="C44" s="1187"/>
      <c r="D44" s="106"/>
      <c r="E44" s="1190" t="s">
        <v>34</v>
      </c>
      <c r="F44" s="1190"/>
      <c r="G44" s="1190"/>
      <c r="H44" s="1191"/>
      <c r="I44" s="358">
        <v>586</v>
      </c>
      <c r="J44" s="359">
        <v>494</v>
      </c>
      <c r="K44" s="359">
        <v>413</v>
      </c>
      <c r="L44" s="359">
        <v>317</v>
      </c>
      <c r="M44" s="360">
        <v>264</v>
      </c>
    </row>
    <row r="45" spans="2:13" ht="27.75" customHeight="1" x14ac:dyDescent="0.15">
      <c r="B45" s="1186"/>
      <c r="C45" s="1187"/>
      <c r="D45" s="106"/>
      <c r="E45" s="1190" t="s">
        <v>35</v>
      </c>
      <c r="F45" s="1190"/>
      <c r="G45" s="1190"/>
      <c r="H45" s="1191"/>
      <c r="I45" s="358">
        <v>5641</v>
      </c>
      <c r="J45" s="359">
        <v>5521</v>
      </c>
      <c r="K45" s="359">
        <v>5363</v>
      </c>
      <c r="L45" s="359">
        <v>5773</v>
      </c>
      <c r="M45" s="360">
        <v>6098</v>
      </c>
    </row>
    <row r="46" spans="2:13" ht="27.75" customHeight="1" x14ac:dyDescent="0.15">
      <c r="B46" s="1186"/>
      <c r="C46" s="1187"/>
      <c r="D46" s="107"/>
      <c r="E46" s="1190" t="s">
        <v>36</v>
      </c>
      <c r="F46" s="1190"/>
      <c r="G46" s="1190"/>
      <c r="H46" s="1191"/>
      <c r="I46" s="358" t="s">
        <v>493</v>
      </c>
      <c r="J46" s="359" t="s">
        <v>493</v>
      </c>
      <c r="K46" s="359" t="s">
        <v>493</v>
      </c>
      <c r="L46" s="359" t="s">
        <v>493</v>
      </c>
      <c r="M46" s="360" t="s">
        <v>493</v>
      </c>
    </row>
    <row r="47" spans="2:13" ht="27.75" customHeight="1" x14ac:dyDescent="0.15">
      <c r="B47" s="1186"/>
      <c r="C47" s="1187"/>
      <c r="D47" s="108"/>
      <c r="E47" s="1200" t="s">
        <v>37</v>
      </c>
      <c r="F47" s="1201"/>
      <c r="G47" s="1201"/>
      <c r="H47" s="1202"/>
      <c r="I47" s="358" t="s">
        <v>493</v>
      </c>
      <c r="J47" s="359" t="s">
        <v>493</v>
      </c>
      <c r="K47" s="359" t="s">
        <v>493</v>
      </c>
      <c r="L47" s="359" t="s">
        <v>493</v>
      </c>
      <c r="M47" s="360" t="s">
        <v>493</v>
      </c>
    </row>
    <row r="48" spans="2:13" ht="27.75" customHeight="1" x14ac:dyDescent="0.15">
      <c r="B48" s="1186"/>
      <c r="C48" s="1187"/>
      <c r="D48" s="106"/>
      <c r="E48" s="1190" t="s">
        <v>38</v>
      </c>
      <c r="F48" s="1190"/>
      <c r="G48" s="1190"/>
      <c r="H48" s="1191"/>
      <c r="I48" s="358" t="s">
        <v>493</v>
      </c>
      <c r="J48" s="359" t="s">
        <v>493</v>
      </c>
      <c r="K48" s="359" t="s">
        <v>493</v>
      </c>
      <c r="L48" s="359" t="s">
        <v>493</v>
      </c>
      <c r="M48" s="360" t="s">
        <v>493</v>
      </c>
    </row>
    <row r="49" spans="2:13" ht="27.75" customHeight="1" x14ac:dyDescent="0.15">
      <c r="B49" s="1188"/>
      <c r="C49" s="1189"/>
      <c r="D49" s="106"/>
      <c r="E49" s="1190" t="s">
        <v>39</v>
      </c>
      <c r="F49" s="1190"/>
      <c r="G49" s="1190"/>
      <c r="H49" s="1191"/>
      <c r="I49" s="358" t="s">
        <v>493</v>
      </c>
      <c r="J49" s="359" t="s">
        <v>493</v>
      </c>
      <c r="K49" s="359" t="s">
        <v>493</v>
      </c>
      <c r="L49" s="359" t="s">
        <v>493</v>
      </c>
      <c r="M49" s="360" t="s">
        <v>493</v>
      </c>
    </row>
    <row r="50" spans="2:13" ht="27.75" customHeight="1" x14ac:dyDescent="0.15">
      <c r="B50" s="1184" t="s">
        <v>40</v>
      </c>
      <c r="C50" s="1185"/>
      <c r="D50" s="109"/>
      <c r="E50" s="1190" t="s">
        <v>41</v>
      </c>
      <c r="F50" s="1190"/>
      <c r="G50" s="1190"/>
      <c r="H50" s="1191"/>
      <c r="I50" s="358">
        <v>13349</v>
      </c>
      <c r="J50" s="359">
        <v>12234</v>
      </c>
      <c r="K50" s="359">
        <v>12932</v>
      </c>
      <c r="L50" s="359">
        <v>12221</v>
      </c>
      <c r="M50" s="360">
        <v>13394</v>
      </c>
    </row>
    <row r="51" spans="2:13" ht="27.75" customHeight="1" x14ac:dyDescent="0.15">
      <c r="B51" s="1186"/>
      <c r="C51" s="1187"/>
      <c r="D51" s="106"/>
      <c r="E51" s="1190" t="s">
        <v>42</v>
      </c>
      <c r="F51" s="1190"/>
      <c r="G51" s="1190"/>
      <c r="H51" s="1191"/>
      <c r="I51" s="358">
        <v>200</v>
      </c>
      <c r="J51" s="359">
        <v>212</v>
      </c>
      <c r="K51" s="359">
        <v>195</v>
      </c>
      <c r="L51" s="359">
        <v>178</v>
      </c>
      <c r="M51" s="360">
        <v>167</v>
      </c>
    </row>
    <row r="52" spans="2:13" ht="27.75" customHeight="1" x14ac:dyDescent="0.15">
      <c r="B52" s="1188"/>
      <c r="C52" s="1189"/>
      <c r="D52" s="106"/>
      <c r="E52" s="1190" t="s">
        <v>43</v>
      </c>
      <c r="F52" s="1190"/>
      <c r="G52" s="1190"/>
      <c r="H52" s="1191"/>
      <c r="I52" s="358">
        <v>66254</v>
      </c>
      <c r="J52" s="359">
        <v>63905</v>
      </c>
      <c r="K52" s="359">
        <v>61097</v>
      </c>
      <c r="L52" s="359">
        <v>57557</v>
      </c>
      <c r="M52" s="360">
        <v>55395</v>
      </c>
    </row>
    <row r="53" spans="2:13" ht="27.75" customHeight="1" thickBot="1" x14ac:dyDescent="0.2">
      <c r="B53" s="1192" t="s">
        <v>19</v>
      </c>
      <c r="C53" s="1193"/>
      <c r="D53" s="110"/>
      <c r="E53" s="1194" t="s">
        <v>44</v>
      </c>
      <c r="F53" s="1194"/>
      <c r="G53" s="1194"/>
      <c r="H53" s="1195"/>
      <c r="I53" s="361">
        <v>31229</v>
      </c>
      <c r="J53" s="362">
        <v>20768</v>
      </c>
      <c r="K53" s="362">
        <v>14308</v>
      </c>
      <c r="L53" s="362">
        <v>11569</v>
      </c>
      <c r="M53" s="363">
        <v>7029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8gZ1azR42B+239TMj0FjEYR21Nzdh1bAE7nyVD+8KBD5CTh7dLduYVDwCYpoSBBn4vVH4dZ4y1xPlrb1w6OEPA==" saltValue="s6gUekoomKWCVKVWvqs8z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election activeCell="G58" sqref="G5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533</v>
      </c>
      <c r="G54" s="119" t="s">
        <v>534</v>
      </c>
      <c r="H54" s="120" t="s">
        <v>535</v>
      </c>
    </row>
    <row r="55" spans="2:8" ht="52.5" customHeight="1" x14ac:dyDescent="0.15">
      <c r="B55" s="121"/>
      <c r="C55" s="1211" t="s">
        <v>46</v>
      </c>
      <c r="D55" s="1211"/>
      <c r="E55" s="1212"/>
      <c r="F55" s="122">
        <v>8131</v>
      </c>
      <c r="G55" s="122">
        <v>8321</v>
      </c>
      <c r="H55" s="123">
        <v>8861</v>
      </c>
    </row>
    <row r="56" spans="2:8" ht="52.5" customHeight="1" x14ac:dyDescent="0.15">
      <c r="B56" s="124"/>
      <c r="C56" s="1213" t="s">
        <v>47</v>
      </c>
      <c r="D56" s="1213"/>
      <c r="E56" s="1214"/>
      <c r="F56" s="125">
        <v>1204</v>
      </c>
      <c r="G56" s="125">
        <v>306</v>
      </c>
      <c r="H56" s="126">
        <v>673</v>
      </c>
    </row>
    <row r="57" spans="2:8" ht="53.25" customHeight="1" x14ac:dyDescent="0.15">
      <c r="B57" s="124"/>
      <c r="C57" s="1215" t="s">
        <v>48</v>
      </c>
      <c r="D57" s="1215"/>
      <c r="E57" s="1216"/>
      <c r="F57" s="127">
        <v>2714</v>
      </c>
      <c r="G57" s="127">
        <v>2641</v>
      </c>
      <c r="H57" s="128">
        <v>2673</v>
      </c>
    </row>
    <row r="58" spans="2:8" ht="45.75" customHeight="1" x14ac:dyDescent="0.15">
      <c r="B58" s="129"/>
      <c r="C58" s="1203" t="s">
        <v>572</v>
      </c>
      <c r="D58" s="1204"/>
      <c r="E58" s="1205"/>
      <c r="F58" s="130">
        <v>2052</v>
      </c>
      <c r="G58" s="130">
        <v>1966</v>
      </c>
      <c r="H58" s="131">
        <v>1879</v>
      </c>
    </row>
    <row r="59" spans="2:8" ht="45.75" customHeight="1" x14ac:dyDescent="0.15">
      <c r="B59" s="129"/>
      <c r="C59" s="1203" t="s">
        <v>571</v>
      </c>
      <c r="D59" s="1204"/>
      <c r="E59" s="1205"/>
      <c r="F59" s="130">
        <v>7</v>
      </c>
      <c r="G59" s="130">
        <v>36</v>
      </c>
      <c r="H59" s="131">
        <v>215</v>
      </c>
    </row>
    <row r="60" spans="2:8" ht="45.75" customHeight="1" x14ac:dyDescent="0.15">
      <c r="B60" s="129"/>
      <c r="C60" s="1203" t="s">
        <v>573</v>
      </c>
      <c r="D60" s="1204"/>
      <c r="E60" s="1205"/>
      <c r="F60" s="130">
        <v>84</v>
      </c>
      <c r="G60" s="130">
        <v>132</v>
      </c>
      <c r="H60" s="131">
        <v>173</v>
      </c>
    </row>
    <row r="61" spans="2:8" ht="45.75" customHeight="1" x14ac:dyDescent="0.15">
      <c r="B61" s="129"/>
      <c r="C61" s="1203" t="s">
        <v>577</v>
      </c>
      <c r="D61" s="1204"/>
      <c r="E61" s="1205"/>
      <c r="F61" s="130">
        <v>199</v>
      </c>
      <c r="G61" s="130">
        <v>163</v>
      </c>
      <c r="H61" s="131">
        <v>122</v>
      </c>
    </row>
    <row r="62" spans="2:8" ht="45.75" customHeight="1" thickBot="1" x14ac:dyDescent="0.2">
      <c r="B62" s="132"/>
      <c r="C62" s="1206" t="s">
        <v>574</v>
      </c>
      <c r="D62" s="1207"/>
      <c r="E62" s="1208"/>
      <c r="F62" s="133">
        <v>163</v>
      </c>
      <c r="G62" s="133">
        <v>133</v>
      </c>
      <c r="H62" s="134">
        <v>104</v>
      </c>
    </row>
    <row r="63" spans="2:8" ht="52.5" customHeight="1" thickBot="1" x14ac:dyDescent="0.2">
      <c r="B63" s="135"/>
      <c r="C63" s="1209" t="s">
        <v>49</v>
      </c>
      <c r="D63" s="1209"/>
      <c r="E63" s="1210"/>
      <c r="F63" s="136">
        <v>12049</v>
      </c>
      <c r="G63" s="136">
        <v>11268</v>
      </c>
      <c r="H63" s="137">
        <v>12207</v>
      </c>
    </row>
    <row r="64" spans="2:8" x14ac:dyDescent="0.15"/>
  </sheetData>
  <sheetProtection algorithmName="SHA-512" hashValue="BfGi+gR4bipp56KRr8hq1bWnLXS2XnpTp/vQQg7DysYRfGphUX7x2IgWxY9EW+Y7+XN6INAfdRqPG4GzyaCPkg==" saltValue="iL68PL+9hRYRthWP1rBB9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zoomScale="85" zoomScaleNormal="85" zoomScaleSheetLayoutView="55" workbookViewId="0">
      <selection activeCell="BG16" sqref="BG16"/>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578</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579</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580</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581</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531</v>
      </c>
      <c r="BQ50" s="1250"/>
      <c r="BR50" s="1250"/>
      <c r="BS50" s="1250"/>
      <c r="BT50" s="1250"/>
      <c r="BU50" s="1250"/>
      <c r="BV50" s="1250"/>
      <c r="BW50" s="1250"/>
      <c r="BX50" s="1250" t="s">
        <v>532</v>
      </c>
      <c r="BY50" s="1250"/>
      <c r="BZ50" s="1250"/>
      <c r="CA50" s="1250"/>
      <c r="CB50" s="1250"/>
      <c r="CC50" s="1250"/>
      <c r="CD50" s="1250"/>
      <c r="CE50" s="1250"/>
      <c r="CF50" s="1250" t="s">
        <v>533</v>
      </c>
      <c r="CG50" s="1250"/>
      <c r="CH50" s="1250"/>
      <c r="CI50" s="1250"/>
      <c r="CJ50" s="1250"/>
      <c r="CK50" s="1250"/>
      <c r="CL50" s="1250"/>
      <c r="CM50" s="1250"/>
      <c r="CN50" s="1250" t="s">
        <v>534</v>
      </c>
      <c r="CO50" s="1250"/>
      <c r="CP50" s="1250"/>
      <c r="CQ50" s="1250"/>
      <c r="CR50" s="1250"/>
      <c r="CS50" s="1250"/>
      <c r="CT50" s="1250"/>
      <c r="CU50" s="1250"/>
      <c r="CV50" s="1250" t="s">
        <v>535</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582</v>
      </c>
      <c r="AO51" s="1254"/>
      <c r="AP51" s="1254"/>
      <c r="AQ51" s="1254"/>
      <c r="AR51" s="1254"/>
      <c r="AS51" s="1254"/>
      <c r="AT51" s="1254"/>
      <c r="AU51" s="1254"/>
      <c r="AV51" s="1254"/>
      <c r="AW51" s="1254"/>
      <c r="AX51" s="1254"/>
      <c r="AY51" s="1254"/>
      <c r="AZ51" s="1254"/>
      <c r="BA51" s="1254"/>
      <c r="BB51" s="1254" t="s">
        <v>583</v>
      </c>
      <c r="BC51" s="1254"/>
      <c r="BD51" s="1254"/>
      <c r="BE51" s="1254"/>
      <c r="BF51" s="1254"/>
      <c r="BG51" s="1254"/>
      <c r="BH51" s="1254"/>
      <c r="BI51" s="1254"/>
      <c r="BJ51" s="1254"/>
      <c r="BK51" s="1254"/>
      <c r="BL51" s="1254"/>
      <c r="BM51" s="1254"/>
      <c r="BN51" s="1254"/>
      <c r="BO51" s="1254"/>
      <c r="BP51" s="1255">
        <v>112.7</v>
      </c>
      <c r="BQ51" s="1255"/>
      <c r="BR51" s="1255"/>
      <c r="BS51" s="1255"/>
      <c r="BT51" s="1255"/>
      <c r="BU51" s="1255"/>
      <c r="BV51" s="1255"/>
      <c r="BW51" s="1255"/>
      <c r="BX51" s="1255">
        <v>73.900000000000006</v>
      </c>
      <c r="BY51" s="1255"/>
      <c r="BZ51" s="1255"/>
      <c r="CA51" s="1255"/>
      <c r="CB51" s="1255"/>
      <c r="CC51" s="1255"/>
      <c r="CD51" s="1255"/>
      <c r="CE51" s="1255"/>
      <c r="CF51" s="1255">
        <v>48.8</v>
      </c>
      <c r="CG51" s="1255"/>
      <c r="CH51" s="1255"/>
      <c r="CI51" s="1255"/>
      <c r="CJ51" s="1255"/>
      <c r="CK51" s="1255"/>
      <c r="CL51" s="1255"/>
      <c r="CM51" s="1255"/>
      <c r="CN51" s="1255">
        <v>41.1</v>
      </c>
      <c r="CO51" s="1255"/>
      <c r="CP51" s="1255"/>
      <c r="CQ51" s="1255"/>
      <c r="CR51" s="1255"/>
      <c r="CS51" s="1255"/>
      <c r="CT51" s="1255"/>
      <c r="CU51" s="1255"/>
      <c r="CV51" s="1255">
        <v>24.4</v>
      </c>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584</v>
      </c>
      <c r="BC53" s="1254"/>
      <c r="BD53" s="1254"/>
      <c r="BE53" s="1254"/>
      <c r="BF53" s="1254"/>
      <c r="BG53" s="1254"/>
      <c r="BH53" s="1254"/>
      <c r="BI53" s="1254"/>
      <c r="BJ53" s="1254"/>
      <c r="BK53" s="1254"/>
      <c r="BL53" s="1254"/>
      <c r="BM53" s="1254"/>
      <c r="BN53" s="1254"/>
      <c r="BO53" s="1254"/>
      <c r="BP53" s="1255">
        <v>56.9</v>
      </c>
      <c r="BQ53" s="1255"/>
      <c r="BR53" s="1255"/>
      <c r="BS53" s="1255"/>
      <c r="BT53" s="1255"/>
      <c r="BU53" s="1255"/>
      <c r="BV53" s="1255"/>
      <c r="BW53" s="1255"/>
      <c r="BX53" s="1255">
        <v>56.8</v>
      </c>
      <c r="BY53" s="1255"/>
      <c r="BZ53" s="1255"/>
      <c r="CA53" s="1255"/>
      <c r="CB53" s="1255"/>
      <c r="CC53" s="1255"/>
      <c r="CD53" s="1255"/>
      <c r="CE53" s="1255"/>
      <c r="CF53" s="1255">
        <v>58.6</v>
      </c>
      <c r="CG53" s="1255"/>
      <c r="CH53" s="1255"/>
      <c r="CI53" s="1255"/>
      <c r="CJ53" s="1255"/>
      <c r="CK53" s="1255"/>
      <c r="CL53" s="1255"/>
      <c r="CM53" s="1255"/>
      <c r="CN53" s="1255">
        <v>60.4</v>
      </c>
      <c r="CO53" s="1255"/>
      <c r="CP53" s="1255"/>
      <c r="CQ53" s="1255"/>
      <c r="CR53" s="1255"/>
      <c r="CS53" s="1255"/>
      <c r="CT53" s="1255"/>
      <c r="CU53" s="1255"/>
      <c r="CV53" s="1255">
        <v>62.1</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585</v>
      </c>
      <c r="AO55" s="1250"/>
      <c r="AP55" s="1250"/>
      <c r="AQ55" s="1250"/>
      <c r="AR55" s="1250"/>
      <c r="AS55" s="1250"/>
      <c r="AT55" s="1250"/>
      <c r="AU55" s="1250"/>
      <c r="AV55" s="1250"/>
      <c r="AW55" s="1250"/>
      <c r="AX55" s="1250"/>
      <c r="AY55" s="1250"/>
      <c r="AZ55" s="1250"/>
      <c r="BA55" s="1250"/>
      <c r="BB55" s="1254" t="s">
        <v>583</v>
      </c>
      <c r="BC55" s="1254"/>
      <c r="BD55" s="1254"/>
      <c r="BE55" s="1254"/>
      <c r="BF55" s="1254"/>
      <c r="BG55" s="1254"/>
      <c r="BH55" s="1254"/>
      <c r="BI55" s="1254"/>
      <c r="BJ55" s="1254"/>
      <c r="BK55" s="1254"/>
      <c r="BL55" s="1254"/>
      <c r="BM55" s="1254"/>
      <c r="BN55" s="1254"/>
      <c r="BO55" s="1254"/>
      <c r="BP55" s="1255">
        <v>49.5</v>
      </c>
      <c r="BQ55" s="1255"/>
      <c r="BR55" s="1255"/>
      <c r="BS55" s="1255"/>
      <c r="BT55" s="1255"/>
      <c r="BU55" s="1255"/>
      <c r="BV55" s="1255"/>
      <c r="BW55" s="1255"/>
      <c r="BX55" s="1255">
        <v>46.9</v>
      </c>
      <c r="BY55" s="1255"/>
      <c r="BZ55" s="1255"/>
      <c r="CA55" s="1255"/>
      <c r="CB55" s="1255"/>
      <c r="CC55" s="1255"/>
      <c r="CD55" s="1255"/>
      <c r="CE55" s="1255"/>
      <c r="CF55" s="1255">
        <v>45.3</v>
      </c>
      <c r="CG55" s="1255"/>
      <c r="CH55" s="1255"/>
      <c r="CI55" s="1255"/>
      <c r="CJ55" s="1255"/>
      <c r="CK55" s="1255"/>
      <c r="CL55" s="1255"/>
      <c r="CM55" s="1255"/>
      <c r="CN55" s="1255">
        <v>38.9</v>
      </c>
      <c r="CO55" s="1255"/>
      <c r="CP55" s="1255"/>
      <c r="CQ55" s="1255"/>
      <c r="CR55" s="1255"/>
      <c r="CS55" s="1255"/>
      <c r="CT55" s="1255"/>
      <c r="CU55" s="1255"/>
      <c r="CV55" s="1255">
        <v>34.299999999999997</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584</v>
      </c>
      <c r="BC57" s="1254"/>
      <c r="BD57" s="1254"/>
      <c r="BE57" s="1254"/>
      <c r="BF57" s="1254"/>
      <c r="BG57" s="1254"/>
      <c r="BH57" s="1254"/>
      <c r="BI57" s="1254"/>
      <c r="BJ57" s="1254"/>
      <c r="BK57" s="1254"/>
      <c r="BL57" s="1254"/>
      <c r="BM57" s="1254"/>
      <c r="BN57" s="1254"/>
      <c r="BO57" s="1254"/>
      <c r="BP57" s="1255">
        <v>60.9</v>
      </c>
      <c r="BQ57" s="1255"/>
      <c r="BR57" s="1255"/>
      <c r="BS57" s="1255"/>
      <c r="BT57" s="1255"/>
      <c r="BU57" s="1255"/>
      <c r="BV57" s="1255"/>
      <c r="BW57" s="1255"/>
      <c r="BX57" s="1255">
        <v>60.9</v>
      </c>
      <c r="BY57" s="1255"/>
      <c r="BZ57" s="1255"/>
      <c r="CA57" s="1255"/>
      <c r="CB57" s="1255"/>
      <c r="CC57" s="1255"/>
      <c r="CD57" s="1255"/>
      <c r="CE57" s="1255"/>
      <c r="CF57" s="1255">
        <v>64</v>
      </c>
      <c r="CG57" s="1255"/>
      <c r="CH57" s="1255"/>
      <c r="CI57" s="1255"/>
      <c r="CJ57" s="1255"/>
      <c r="CK57" s="1255"/>
      <c r="CL57" s="1255"/>
      <c r="CM57" s="1255"/>
      <c r="CN57" s="1255">
        <v>65.5</v>
      </c>
      <c r="CO57" s="1255"/>
      <c r="CP57" s="1255"/>
      <c r="CQ57" s="1255"/>
      <c r="CR57" s="1255"/>
      <c r="CS57" s="1255"/>
      <c r="CT57" s="1255"/>
      <c r="CU57" s="1255"/>
      <c r="CV57" s="1255">
        <v>66.900000000000006</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586</v>
      </c>
    </row>
    <row r="64" spans="1:109" x14ac:dyDescent="0.15">
      <c r="B64" s="1225"/>
      <c r="G64" s="1232"/>
      <c r="I64" s="1265"/>
      <c r="J64" s="1265"/>
      <c r="K64" s="1265"/>
      <c r="L64" s="1265"/>
      <c r="M64" s="1265"/>
      <c r="N64" s="1266"/>
      <c r="AM64" s="1232"/>
      <c r="AN64" s="1232" t="s">
        <v>579</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587</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581</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531</v>
      </c>
      <c r="BQ72" s="1250"/>
      <c r="BR72" s="1250"/>
      <c r="BS72" s="1250"/>
      <c r="BT72" s="1250"/>
      <c r="BU72" s="1250"/>
      <c r="BV72" s="1250"/>
      <c r="BW72" s="1250"/>
      <c r="BX72" s="1250" t="s">
        <v>532</v>
      </c>
      <c r="BY72" s="1250"/>
      <c r="BZ72" s="1250"/>
      <c r="CA72" s="1250"/>
      <c r="CB72" s="1250"/>
      <c r="CC72" s="1250"/>
      <c r="CD72" s="1250"/>
      <c r="CE72" s="1250"/>
      <c r="CF72" s="1250" t="s">
        <v>533</v>
      </c>
      <c r="CG72" s="1250"/>
      <c r="CH72" s="1250"/>
      <c r="CI72" s="1250"/>
      <c r="CJ72" s="1250"/>
      <c r="CK72" s="1250"/>
      <c r="CL72" s="1250"/>
      <c r="CM72" s="1250"/>
      <c r="CN72" s="1250" t="s">
        <v>534</v>
      </c>
      <c r="CO72" s="1250"/>
      <c r="CP72" s="1250"/>
      <c r="CQ72" s="1250"/>
      <c r="CR72" s="1250"/>
      <c r="CS72" s="1250"/>
      <c r="CT72" s="1250"/>
      <c r="CU72" s="1250"/>
      <c r="CV72" s="1250" t="s">
        <v>535</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582</v>
      </c>
      <c r="AO73" s="1254"/>
      <c r="AP73" s="1254"/>
      <c r="AQ73" s="1254"/>
      <c r="AR73" s="1254"/>
      <c r="AS73" s="1254"/>
      <c r="AT73" s="1254"/>
      <c r="AU73" s="1254"/>
      <c r="AV73" s="1254"/>
      <c r="AW73" s="1254"/>
      <c r="AX73" s="1254"/>
      <c r="AY73" s="1254"/>
      <c r="AZ73" s="1254"/>
      <c r="BA73" s="1254"/>
      <c r="BB73" s="1254" t="s">
        <v>583</v>
      </c>
      <c r="BC73" s="1254"/>
      <c r="BD73" s="1254"/>
      <c r="BE73" s="1254"/>
      <c r="BF73" s="1254"/>
      <c r="BG73" s="1254"/>
      <c r="BH73" s="1254"/>
      <c r="BI73" s="1254"/>
      <c r="BJ73" s="1254"/>
      <c r="BK73" s="1254"/>
      <c r="BL73" s="1254"/>
      <c r="BM73" s="1254"/>
      <c r="BN73" s="1254"/>
      <c r="BO73" s="1254"/>
      <c r="BP73" s="1255">
        <v>112.7</v>
      </c>
      <c r="BQ73" s="1255"/>
      <c r="BR73" s="1255"/>
      <c r="BS73" s="1255"/>
      <c r="BT73" s="1255"/>
      <c r="BU73" s="1255"/>
      <c r="BV73" s="1255"/>
      <c r="BW73" s="1255"/>
      <c r="BX73" s="1255">
        <v>73.900000000000006</v>
      </c>
      <c r="BY73" s="1255"/>
      <c r="BZ73" s="1255"/>
      <c r="CA73" s="1255"/>
      <c r="CB73" s="1255"/>
      <c r="CC73" s="1255"/>
      <c r="CD73" s="1255"/>
      <c r="CE73" s="1255"/>
      <c r="CF73" s="1255">
        <v>48.8</v>
      </c>
      <c r="CG73" s="1255"/>
      <c r="CH73" s="1255"/>
      <c r="CI73" s="1255"/>
      <c r="CJ73" s="1255"/>
      <c r="CK73" s="1255"/>
      <c r="CL73" s="1255"/>
      <c r="CM73" s="1255"/>
      <c r="CN73" s="1255">
        <v>41.1</v>
      </c>
      <c r="CO73" s="1255"/>
      <c r="CP73" s="1255"/>
      <c r="CQ73" s="1255"/>
      <c r="CR73" s="1255"/>
      <c r="CS73" s="1255"/>
      <c r="CT73" s="1255"/>
      <c r="CU73" s="1255"/>
      <c r="CV73" s="1255">
        <v>24.4</v>
      </c>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588</v>
      </c>
      <c r="BC75" s="1254"/>
      <c r="BD75" s="1254"/>
      <c r="BE75" s="1254"/>
      <c r="BF75" s="1254"/>
      <c r="BG75" s="1254"/>
      <c r="BH75" s="1254"/>
      <c r="BI75" s="1254"/>
      <c r="BJ75" s="1254"/>
      <c r="BK75" s="1254"/>
      <c r="BL75" s="1254"/>
      <c r="BM75" s="1254"/>
      <c r="BN75" s="1254"/>
      <c r="BO75" s="1254"/>
      <c r="BP75" s="1255">
        <v>16.600000000000001</v>
      </c>
      <c r="BQ75" s="1255"/>
      <c r="BR75" s="1255"/>
      <c r="BS75" s="1255"/>
      <c r="BT75" s="1255"/>
      <c r="BU75" s="1255"/>
      <c r="BV75" s="1255"/>
      <c r="BW75" s="1255"/>
      <c r="BX75" s="1255">
        <v>16.2</v>
      </c>
      <c r="BY75" s="1255"/>
      <c r="BZ75" s="1255"/>
      <c r="CA75" s="1255"/>
      <c r="CB75" s="1255"/>
      <c r="CC75" s="1255"/>
      <c r="CD75" s="1255"/>
      <c r="CE75" s="1255"/>
      <c r="CF75" s="1255">
        <v>15</v>
      </c>
      <c r="CG75" s="1255"/>
      <c r="CH75" s="1255"/>
      <c r="CI75" s="1255"/>
      <c r="CJ75" s="1255"/>
      <c r="CK75" s="1255"/>
      <c r="CL75" s="1255"/>
      <c r="CM75" s="1255"/>
      <c r="CN75" s="1255">
        <v>16.7</v>
      </c>
      <c r="CO75" s="1255"/>
      <c r="CP75" s="1255"/>
      <c r="CQ75" s="1255"/>
      <c r="CR75" s="1255"/>
      <c r="CS75" s="1255"/>
      <c r="CT75" s="1255"/>
      <c r="CU75" s="1255"/>
      <c r="CV75" s="1255">
        <v>15.5</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585</v>
      </c>
      <c r="AO77" s="1250"/>
      <c r="AP77" s="1250"/>
      <c r="AQ77" s="1250"/>
      <c r="AR77" s="1250"/>
      <c r="AS77" s="1250"/>
      <c r="AT77" s="1250"/>
      <c r="AU77" s="1250"/>
      <c r="AV77" s="1250"/>
      <c r="AW77" s="1250"/>
      <c r="AX77" s="1250"/>
      <c r="AY77" s="1250"/>
      <c r="AZ77" s="1250"/>
      <c r="BA77" s="1250"/>
      <c r="BB77" s="1254" t="s">
        <v>583</v>
      </c>
      <c r="BC77" s="1254"/>
      <c r="BD77" s="1254"/>
      <c r="BE77" s="1254"/>
      <c r="BF77" s="1254"/>
      <c r="BG77" s="1254"/>
      <c r="BH77" s="1254"/>
      <c r="BI77" s="1254"/>
      <c r="BJ77" s="1254"/>
      <c r="BK77" s="1254"/>
      <c r="BL77" s="1254"/>
      <c r="BM77" s="1254"/>
      <c r="BN77" s="1254"/>
      <c r="BO77" s="1254"/>
      <c r="BP77" s="1255">
        <v>49.5</v>
      </c>
      <c r="BQ77" s="1255"/>
      <c r="BR77" s="1255"/>
      <c r="BS77" s="1255"/>
      <c r="BT77" s="1255"/>
      <c r="BU77" s="1255"/>
      <c r="BV77" s="1255"/>
      <c r="BW77" s="1255"/>
      <c r="BX77" s="1255">
        <v>46.9</v>
      </c>
      <c r="BY77" s="1255"/>
      <c r="BZ77" s="1255"/>
      <c r="CA77" s="1255"/>
      <c r="CB77" s="1255"/>
      <c r="CC77" s="1255"/>
      <c r="CD77" s="1255"/>
      <c r="CE77" s="1255"/>
      <c r="CF77" s="1255">
        <v>45.3</v>
      </c>
      <c r="CG77" s="1255"/>
      <c r="CH77" s="1255"/>
      <c r="CI77" s="1255"/>
      <c r="CJ77" s="1255"/>
      <c r="CK77" s="1255"/>
      <c r="CL77" s="1255"/>
      <c r="CM77" s="1255"/>
      <c r="CN77" s="1255">
        <v>38.9</v>
      </c>
      <c r="CO77" s="1255"/>
      <c r="CP77" s="1255"/>
      <c r="CQ77" s="1255"/>
      <c r="CR77" s="1255"/>
      <c r="CS77" s="1255"/>
      <c r="CT77" s="1255"/>
      <c r="CU77" s="1255"/>
      <c r="CV77" s="1255">
        <v>34.299999999999997</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588</v>
      </c>
      <c r="BC79" s="1254"/>
      <c r="BD79" s="1254"/>
      <c r="BE79" s="1254"/>
      <c r="BF79" s="1254"/>
      <c r="BG79" s="1254"/>
      <c r="BH79" s="1254"/>
      <c r="BI79" s="1254"/>
      <c r="BJ79" s="1254"/>
      <c r="BK79" s="1254"/>
      <c r="BL79" s="1254"/>
      <c r="BM79" s="1254"/>
      <c r="BN79" s="1254"/>
      <c r="BO79" s="1254"/>
      <c r="BP79" s="1255">
        <v>7.6</v>
      </c>
      <c r="BQ79" s="1255"/>
      <c r="BR79" s="1255"/>
      <c r="BS79" s="1255"/>
      <c r="BT79" s="1255"/>
      <c r="BU79" s="1255"/>
      <c r="BV79" s="1255"/>
      <c r="BW79" s="1255"/>
      <c r="BX79" s="1255">
        <v>7.2</v>
      </c>
      <c r="BY79" s="1255"/>
      <c r="BZ79" s="1255"/>
      <c r="CA79" s="1255"/>
      <c r="CB79" s="1255"/>
      <c r="CC79" s="1255"/>
      <c r="CD79" s="1255"/>
      <c r="CE79" s="1255"/>
      <c r="CF79" s="1255">
        <v>7.9</v>
      </c>
      <c r="CG79" s="1255"/>
      <c r="CH79" s="1255"/>
      <c r="CI79" s="1255"/>
      <c r="CJ79" s="1255"/>
      <c r="CK79" s="1255"/>
      <c r="CL79" s="1255"/>
      <c r="CM79" s="1255"/>
      <c r="CN79" s="1255">
        <v>8.1999999999999993</v>
      </c>
      <c r="CO79" s="1255"/>
      <c r="CP79" s="1255"/>
      <c r="CQ79" s="1255"/>
      <c r="CR79" s="1255"/>
      <c r="CS79" s="1255"/>
      <c r="CT79" s="1255"/>
      <c r="CU79" s="1255"/>
      <c r="CV79" s="1255">
        <v>8.4</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1rBbyCZFOA2zlgK0OcMSdgP2d9exqiTkCGsDcCCBINF896XjZQNZJ4U9LCVI60J3NOLMhC+qWIvyKpYlSWRprw==" saltValue="Vo/WFRMM0KHiVm8Q2oyLs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481</v>
      </c>
    </row>
  </sheetData>
  <sheetProtection algorithmName="SHA-512" hashValue="bMHSNqDANN17x9xiVB5KHGIUJzFQtTv451nj6TzfmZuOuf90Zp9EWd3+gh4ly10OYbzfnQA1jQv6AIBbMVQPGg==" saltValue="vosN3aA6J0WVN4QTGIuYi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481</v>
      </c>
    </row>
  </sheetData>
  <sheetProtection algorithmName="SHA-512" hashValue="1wquvrXyAwPD4a/TpRnsLck/Ia6lbLl0otJHWgSTYY5JKCYRP5Tw39yVZPAQGHQVJZOqMZXpzLJCzV1vaFA2Mw==" saltValue="7+aQYl0A9KpPWG7Hu4fZh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530</v>
      </c>
      <c r="G2" s="151"/>
      <c r="H2" s="152"/>
    </row>
    <row r="3" spans="1:8" x14ac:dyDescent="0.15">
      <c r="A3" s="148" t="s">
        <v>523</v>
      </c>
      <c r="B3" s="153"/>
      <c r="C3" s="154"/>
      <c r="D3" s="155">
        <v>43780</v>
      </c>
      <c r="E3" s="156"/>
      <c r="F3" s="157">
        <v>72051</v>
      </c>
      <c r="G3" s="158"/>
      <c r="H3" s="159"/>
    </row>
    <row r="4" spans="1:8" x14ac:dyDescent="0.15">
      <c r="A4" s="160"/>
      <c r="B4" s="161"/>
      <c r="C4" s="162"/>
      <c r="D4" s="163">
        <v>25537</v>
      </c>
      <c r="E4" s="164"/>
      <c r="F4" s="165">
        <v>34140</v>
      </c>
      <c r="G4" s="166"/>
      <c r="H4" s="167"/>
    </row>
    <row r="5" spans="1:8" x14ac:dyDescent="0.15">
      <c r="A5" s="148" t="s">
        <v>525</v>
      </c>
      <c r="B5" s="153"/>
      <c r="C5" s="154"/>
      <c r="D5" s="155">
        <v>35458</v>
      </c>
      <c r="E5" s="156"/>
      <c r="F5" s="157">
        <v>72756</v>
      </c>
      <c r="G5" s="158"/>
      <c r="H5" s="159"/>
    </row>
    <row r="6" spans="1:8" x14ac:dyDescent="0.15">
      <c r="A6" s="160"/>
      <c r="B6" s="161"/>
      <c r="C6" s="162"/>
      <c r="D6" s="163">
        <v>14366</v>
      </c>
      <c r="E6" s="164"/>
      <c r="F6" s="165">
        <v>32117</v>
      </c>
      <c r="G6" s="166"/>
      <c r="H6" s="167"/>
    </row>
    <row r="7" spans="1:8" x14ac:dyDescent="0.15">
      <c r="A7" s="148" t="s">
        <v>526</v>
      </c>
      <c r="B7" s="153"/>
      <c r="C7" s="154"/>
      <c r="D7" s="155">
        <v>30055</v>
      </c>
      <c r="E7" s="156"/>
      <c r="F7" s="157">
        <v>62281</v>
      </c>
      <c r="G7" s="158"/>
      <c r="H7" s="159"/>
    </row>
    <row r="8" spans="1:8" x14ac:dyDescent="0.15">
      <c r="A8" s="160"/>
      <c r="B8" s="161"/>
      <c r="C8" s="162"/>
      <c r="D8" s="163">
        <v>15238</v>
      </c>
      <c r="E8" s="164"/>
      <c r="F8" s="165">
        <v>38152</v>
      </c>
      <c r="G8" s="166"/>
      <c r="H8" s="167"/>
    </row>
    <row r="9" spans="1:8" x14ac:dyDescent="0.15">
      <c r="A9" s="148" t="s">
        <v>527</v>
      </c>
      <c r="B9" s="153"/>
      <c r="C9" s="154"/>
      <c r="D9" s="155">
        <v>27383</v>
      </c>
      <c r="E9" s="156"/>
      <c r="F9" s="157">
        <v>58940</v>
      </c>
      <c r="G9" s="158"/>
      <c r="H9" s="159"/>
    </row>
    <row r="10" spans="1:8" x14ac:dyDescent="0.15">
      <c r="A10" s="160"/>
      <c r="B10" s="161"/>
      <c r="C10" s="162"/>
      <c r="D10" s="163">
        <v>13331</v>
      </c>
      <c r="E10" s="164"/>
      <c r="F10" s="165">
        <v>33486</v>
      </c>
      <c r="G10" s="166"/>
      <c r="H10" s="167"/>
    </row>
    <row r="11" spans="1:8" x14ac:dyDescent="0.15">
      <c r="A11" s="148" t="s">
        <v>528</v>
      </c>
      <c r="B11" s="153"/>
      <c r="C11" s="154"/>
      <c r="D11" s="155">
        <v>49598</v>
      </c>
      <c r="E11" s="156"/>
      <c r="F11" s="157">
        <v>57336</v>
      </c>
      <c r="G11" s="158"/>
      <c r="H11" s="159"/>
    </row>
    <row r="12" spans="1:8" x14ac:dyDescent="0.15">
      <c r="A12" s="160"/>
      <c r="B12" s="161"/>
      <c r="C12" s="168"/>
      <c r="D12" s="163">
        <v>32915</v>
      </c>
      <c r="E12" s="164"/>
      <c r="F12" s="165">
        <v>34481</v>
      </c>
      <c r="G12" s="166"/>
      <c r="H12" s="167"/>
    </row>
    <row r="13" spans="1:8" x14ac:dyDescent="0.15">
      <c r="A13" s="148"/>
      <c r="B13" s="153"/>
      <c r="C13" s="169"/>
      <c r="D13" s="170">
        <v>37255</v>
      </c>
      <c r="E13" s="171"/>
      <c r="F13" s="172">
        <v>64673</v>
      </c>
      <c r="G13" s="173"/>
      <c r="H13" s="159"/>
    </row>
    <row r="14" spans="1:8" x14ac:dyDescent="0.15">
      <c r="A14" s="160"/>
      <c r="B14" s="161"/>
      <c r="C14" s="162"/>
      <c r="D14" s="163">
        <v>20277</v>
      </c>
      <c r="E14" s="164"/>
      <c r="F14" s="165">
        <v>34475</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1.6</v>
      </c>
      <c r="C19" s="174">
        <f>ROUND(VALUE(SUBSTITUTE(実質収支比率等に係る経年分析!G$48,"▲","-")),2)</f>
        <v>1.88</v>
      </c>
      <c r="D19" s="174">
        <f>ROUND(VALUE(SUBSTITUTE(実質収支比率等に係る経年分析!H$48,"▲","-")),2)</f>
        <v>7.7</v>
      </c>
      <c r="E19" s="174">
        <f>ROUND(VALUE(SUBSTITUTE(実質収支比率等に係る経年分析!I$48,"▲","-")),2)</f>
        <v>6</v>
      </c>
      <c r="F19" s="174">
        <f>ROUND(VALUE(SUBSTITUTE(実質収支比率等に係る経年分析!J$48,"▲","-")),2)</f>
        <v>0.47</v>
      </c>
    </row>
    <row r="20" spans="1:11" x14ac:dyDescent="0.15">
      <c r="A20" s="174" t="s">
        <v>53</v>
      </c>
      <c r="B20" s="174">
        <f>ROUND(VALUE(SUBSTITUTE(実質収支比率等に係る経年分析!F$47,"▲","-")),2)</f>
        <v>23.03</v>
      </c>
      <c r="C20" s="174">
        <f>ROUND(VALUE(SUBSTITUTE(実質収支比率等に係る経年分析!G$47,"▲","-")),2)</f>
        <v>20.96</v>
      </c>
      <c r="D20" s="174">
        <f>ROUND(VALUE(SUBSTITUTE(実質収支比率等に係る経年分析!H$47,"▲","-")),2)</f>
        <v>22.96</v>
      </c>
      <c r="E20" s="174">
        <f>ROUND(VALUE(SUBSTITUTE(実質収支比率等に係る経年分析!I$47,"▲","-")),2)</f>
        <v>24.33</v>
      </c>
      <c r="F20" s="174">
        <f>ROUND(VALUE(SUBSTITUTE(実質収支比率等に係る経年分析!J$47,"▲","-")),2)</f>
        <v>25.41</v>
      </c>
    </row>
    <row r="21" spans="1:11" x14ac:dyDescent="0.15">
      <c r="A21" s="174" t="s">
        <v>54</v>
      </c>
      <c r="B21" s="174">
        <f>IF(ISNUMBER(VALUE(SUBSTITUTE(実質収支比率等に係る経年分析!F$49,"▲","-"))),ROUND(VALUE(SUBSTITUTE(実質収支比率等に係る経年分析!F$49,"▲","-")),2),NA())</f>
        <v>-1.6</v>
      </c>
      <c r="C21" s="174">
        <f>IF(ISNUMBER(VALUE(SUBSTITUTE(実質収支比率等に係る経年分析!G$49,"▲","-"))),ROUND(VALUE(SUBSTITUTE(実質収支比率等に係る経年分析!G$49,"▲","-")),2),NA())</f>
        <v>-1.65</v>
      </c>
      <c r="D21" s="174">
        <f>IF(ISNUMBER(VALUE(SUBSTITUTE(実質収支比率等に係る経年分析!H$49,"▲","-"))),ROUND(VALUE(SUBSTITUTE(実質収支比率等に係る経年分析!H$49,"▲","-")),2),NA())</f>
        <v>8.4499999999999993</v>
      </c>
      <c r="E21" s="174">
        <f>IF(ISNUMBER(VALUE(SUBSTITUTE(実質収支比率等に係る経年分析!I$49,"▲","-"))),ROUND(VALUE(SUBSTITUTE(実質収支比率等に係る経年分析!I$49,"▲","-")),2),NA())</f>
        <v>-1.38</v>
      </c>
      <c r="F21" s="174">
        <f>IF(ISNUMBER(VALUE(SUBSTITUTE(実質収支比率等に係る経年分析!J$49,"▲","-"))),ROUND(VALUE(SUBSTITUTE(実質収支比率等に係る経年分析!J$49,"▲","-")),2),NA())</f>
        <v>-3.84</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1.28</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f>IF(ROUND(VALUE(SUBSTITUTE(連結実質赤字比率に係る赤字・黒字の構成分析!F$42,"▲", "-")), 2) &lt; 0, ABS(ROUND(VALUE(SUBSTITUTE(連結実質赤字比率に係る赤字・黒字の構成分析!F$42,"▲", "-")), 2)), NA())</f>
        <v>0.13</v>
      </c>
      <c r="C28" s="175" t="e">
        <f>IF(ROUND(VALUE(SUBSTITUTE(連結実質赤字比率に係る赤字・黒字の構成分析!F$42,"▲", "-")), 2) &gt;= 0, ABS(ROUND(VALUE(SUBSTITUTE(連結実質赤字比率に係る赤字・黒字の構成分析!F$42,"▲", "-")), 2)), NA())</f>
        <v>#N/A</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15">
      <c r="A30" s="175" t="str">
        <f>IF(連結実質赤字比率に係る赤字・黒字の構成分析!C$40="",NA(),連結実質赤字比率に係る赤字・黒字の構成分析!C$40)</f>
        <v>浄化槽事業特別会計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15">
      <c r="A31" s="175" t="str">
        <f>IF(連結実質赤字比率に係る赤字・黒字の構成分析!C$39="",NA(),連結実質赤字比率に係る赤字・黒字の構成分析!C$39)</f>
        <v>国民健康保険特別会計（事業勘定）</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0.54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0.06</v>
      </c>
    </row>
    <row r="32" spans="1:11" x14ac:dyDescent="0.15">
      <c r="A32" s="175" t="str">
        <f>IF(連結実質赤字比率に係る赤字・黒字の構成分析!C$38="",NA(),連結実質赤字比率に係る赤字・黒字の構成分析!C$38)</f>
        <v>一般会計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1.88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7.7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0.47</v>
      </c>
    </row>
    <row r="33" spans="1:16" x14ac:dyDescent="0.15">
      <c r="A33" s="175" t="str">
        <f>IF(連結実質赤字比率に係る赤字・黒字の構成分析!C$37="",NA(),連結実質赤字比率に係る赤字・黒字の構成分析!C$37)</f>
        <v>介護保険特別会計（保険事業勘定）</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1.48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1.1200000000000001</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1.63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1.53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1.63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1.61</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6.22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6.82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6.28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6.39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5.94</v>
      </c>
    </row>
    <row r="36" spans="1:16" x14ac:dyDescent="0.15">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5.62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4.82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6.99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10.02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8.81</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6638</v>
      </c>
      <c r="E42" s="176"/>
      <c r="F42" s="176"/>
      <c r="G42" s="176">
        <f>'実質公債費比率（分子）の構造'!L$52</f>
        <v>6443</v>
      </c>
      <c r="H42" s="176"/>
      <c r="I42" s="176"/>
      <c r="J42" s="176">
        <f>'実質公債費比率（分子）の構造'!M$52</f>
        <v>6167</v>
      </c>
      <c r="K42" s="176"/>
      <c r="L42" s="176"/>
      <c r="M42" s="176">
        <f>'実質公債費比率（分子）の構造'!N$52</f>
        <v>6111</v>
      </c>
      <c r="N42" s="176"/>
      <c r="O42" s="176"/>
      <c r="P42" s="176">
        <f>'実質公債費比率（分子）の構造'!O$52</f>
        <v>6166</v>
      </c>
    </row>
    <row r="43" spans="1:16" x14ac:dyDescent="0.15">
      <c r="A43" s="176" t="s">
        <v>16</v>
      </c>
      <c r="B43" s="176">
        <f>'実質公債費比率（分子）の構造'!K$51</f>
        <v>0</v>
      </c>
      <c r="C43" s="176"/>
      <c r="D43" s="176"/>
      <c r="E43" s="176">
        <f>'実質公債費比率（分子）の構造'!L$51</f>
        <v>0</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94</v>
      </c>
      <c r="C44" s="176"/>
      <c r="D44" s="176"/>
      <c r="E44" s="176">
        <f>'実質公債費比率（分子）の構造'!L$50</f>
        <v>133</v>
      </c>
      <c r="F44" s="176"/>
      <c r="G44" s="176"/>
      <c r="H44" s="176">
        <f>'実質公債費比率（分子）の構造'!M$50</f>
        <v>96</v>
      </c>
      <c r="I44" s="176"/>
      <c r="J44" s="176"/>
      <c r="K44" s="176">
        <f>'実質公債費比率（分子）の構造'!N$50</f>
        <v>64</v>
      </c>
      <c r="L44" s="176"/>
      <c r="M44" s="176"/>
      <c r="N44" s="176">
        <f>'実質公債費比率（分子）の構造'!O$50</f>
        <v>33</v>
      </c>
      <c r="O44" s="176"/>
      <c r="P44" s="176"/>
    </row>
    <row r="45" spans="1:16" x14ac:dyDescent="0.15">
      <c r="A45" s="176" t="s">
        <v>63</v>
      </c>
      <c r="B45" s="176">
        <f>'実質公債費比率（分子）の構造'!K$49</f>
        <v>101</v>
      </c>
      <c r="C45" s="176"/>
      <c r="D45" s="176"/>
      <c r="E45" s="176">
        <f>'実質公債費比率（分子）の構造'!L$49</f>
        <v>105</v>
      </c>
      <c r="F45" s="176"/>
      <c r="G45" s="176"/>
      <c r="H45" s="176">
        <f>'実質公債費比率（分子）の構造'!M$49</f>
        <v>107</v>
      </c>
      <c r="I45" s="176"/>
      <c r="J45" s="176"/>
      <c r="K45" s="176">
        <f>'実質公債費比率（分子）の構造'!N$49</f>
        <v>107</v>
      </c>
      <c r="L45" s="176"/>
      <c r="M45" s="176"/>
      <c r="N45" s="176">
        <f>'実質公債費比率（分子）の構造'!O$49</f>
        <v>111</v>
      </c>
      <c r="O45" s="176"/>
      <c r="P45" s="176"/>
    </row>
    <row r="46" spans="1:16" x14ac:dyDescent="0.15">
      <c r="A46" s="176" t="s">
        <v>64</v>
      </c>
      <c r="B46" s="176">
        <f>'実質公債費比率（分子）の構造'!K$48</f>
        <v>2935</v>
      </c>
      <c r="C46" s="176"/>
      <c r="D46" s="176"/>
      <c r="E46" s="176">
        <f>'実質公債費比率（分子）の構造'!L$48</f>
        <v>3142</v>
      </c>
      <c r="F46" s="176"/>
      <c r="G46" s="176"/>
      <c r="H46" s="176">
        <f>'実質公債費比率（分子）の構造'!M$48</f>
        <v>2739</v>
      </c>
      <c r="I46" s="176"/>
      <c r="J46" s="176"/>
      <c r="K46" s="176">
        <f>'実質公債費比率（分子）の構造'!N$48</f>
        <v>2591</v>
      </c>
      <c r="L46" s="176"/>
      <c r="M46" s="176"/>
      <c r="N46" s="176">
        <f>'実質公債費比率（分子）の構造'!O$48</f>
        <v>2613</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7897</v>
      </c>
      <c r="C49" s="176"/>
      <c r="D49" s="176"/>
      <c r="E49" s="176">
        <f>'実質公債費比率（分子）の構造'!L$45</f>
        <v>7491</v>
      </c>
      <c r="F49" s="176"/>
      <c r="G49" s="176"/>
      <c r="H49" s="176">
        <f>'実質公債費比率（分子）の構造'!M$45</f>
        <v>7187</v>
      </c>
      <c r="I49" s="176"/>
      <c r="J49" s="176"/>
      <c r="K49" s="176">
        <f>'実質公債費比率（分子）の構造'!N$45</f>
        <v>9269</v>
      </c>
      <c r="L49" s="176"/>
      <c r="M49" s="176"/>
      <c r="N49" s="176">
        <f>'実質公債費比率（分子）の構造'!O$45</f>
        <v>6902</v>
      </c>
      <c r="O49" s="176"/>
      <c r="P49" s="176"/>
    </row>
    <row r="50" spans="1:16" x14ac:dyDescent="0.15">
      <c r="A50" s="176" t="s">
        <v>67</v>
      </c>
      <c r="B50" s="176" t="e">
        <f>NA()</f>
        <v>#N/A</v>
      </c>
      <c r="C50" s="176">
        <f>IF(ISNUMBER('実質公債費比率（分子）の構造'!K$53),'実質公債費比率（分子）の構造'!K$53,NA())</f>
        <v>4389</v>
      </c>
      <c r="D50" s="176" t="e">
        <f>NA()</f>
        <v>#N/A</v>
      </c>
      <c r="E50" s="176" t="e">
        <f>NA()</f>
        <v>#N/A</v>
      </c>
      <c r="F50" s="176">
        <f>IF(ISNUMBER('実質公債費比率（分子）の構造'!L$53),'実質公債費比率（分子）の構造'!L$53,NA())</f>
        <v>4428</v>
      </c>
      <c r="G50" s="176" t="e">
        <f>NA()</f>
        <v>#N/A</v>
      </c>
      <c r="H50" s="176" t="e">
        <f>NA()</f>
        <v>#N/A</v>
      </c>
      <c r="I50" s="176">
        <f>IF(ISNUMBER('実質公債費比率（分子）の構造'!M$53),'実質公債費比率（分子）の構造'!M$53,NA())</f>
        <v>3962</v>
      </c>
      <c r="J50" s="176" t="e">
        <f>NA()</f>
        <v>#N/A</v>
      </c>
      <c r="K50" s="176" t="e">
        <f>NA()</f>
        <v>#N/A</v>
      </c>
      <c r="L50" s="176">
        <f>IF(ISNUMBER('実質公債費比率（分子）の構造'!N$53),'実質公債費比率（分子）の構造'!N$53,NA())</f>
        <v>5920</v>
      </c>
      <c r="M50" s="176" t="e">
        <f>NA()</f>
        <v>#N/A</v>
      </c>
      <c r="N50" s="176" t="e">
        <f>NA()</f>
        <v>#N/A</v>
      </c>
      <c r="O50" s="176">
        <f>IF(ISNUMBER('実質公債費比率（分子）の構造'!O$53),'実質公債費比率（分子）の構造'!O$53,NA())</f>
        <v>3493</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66254</v>
      </c>
      <c r="E56" s="175"/>
      <c r="F56" s="175"/>
      <c r="G56" s="175">
        <f>'将来負担比率（分子）の構造'!J$52</f>
        <v>63905</v>
      </c>
      <c r="H56" s="175"/>
      <c r="I56" s="175"/>
      <c r="J56" s="175">
        <f>'将来負担比率（分子）の構造'!K$52</f>
        <v>61097</v>
      </c>
      <c r="K56" s="175"/>
      <c r="L56" s="175"/>
      <c r="M56" s="175">
        <f>'将来負担比率（分子）の構造'!L$52</f>
        <v>57557</v>
      </c>
      <c r="N56" s="175"/>
      <c r="O56" s="175"/>
      <c r="P56" s="175">
        <f>'将来負担比率（分子）の構造'!M$52</f>
        <v>55395</v>
      </c>
    </row>
    <row r="57" spans="1:16" x14ac:dyDescent="0.15">
      <c r="A57" s="175" t="s">
        <v>42</v>
      </c>
      <c r="B57" s="175"/>
      <c r="C57" s="175"/>
      <c r="D57" s="175">
        <f>'将来負担比率（分子）の構造'!I$51</f>
        <v>200</v>
      </c>
      <c r="E57" s="175"/>
      <c r="F57" s="175"/>
      <c r="G57" s="175">
        <f>'将来負担比率（分子）の構造'!J$51</f>
        <v>212</v>
      </c>
      <c r="H57" s="175"/>
      <c r="I57" s="175"/>
      <c r="J57" s="175">
        <f>'将来負担比率（分子）の構造'!K$51</f>
        <v>195</v>
      </c>
      <c r="K57" s="175"/>
      <c r="L57" s="175"/>
      <c r="M57" s="175">
        <f>'将来負担比率（分子）の構造'!L$51</f>
        <v>178</v>
      </c>
      <c r="N57" s="175"/>
      <c r="O57" s="175"/>
      <c r="P57" s="175">
        <f>'将来負担比率（分子）の構造'!M$51</f>
        <v>167</v>
      </c>
    </row>
    <row r="58" spans="1:16" x14ac:dyDescent="0.15">
      <c r="A58" s="175" t="s">
        <v>41</v>
      </c>
      <c r="B58" s="175"/>
      <c r="C58" s="175"/>
      <c r="D58" s="175">
        <f>'将来負担比率（分子）の構造'!I$50</f>
        <v>13349</v>
      </c>
      <c r="E58" s="175"/>
      <c r="F58" s="175"/>
      <c r="G58" s="175">
        <f>'将来負担比率（分子）の構造'!J$50</f>
        <v>12234</v>
      </c>
      <c r="H58" s="175"/>
      <c r="I58" s="175"/>
      <c r="J58" s="175">
        <f>'将来負担比率（分子）の構造'!K$50</f>
        <v>12932</v>
      </c>
      <c r="K58" s="175"/>
      <c r="L58" s="175"/>
      <c r="M58" s="175">
        <f>'将来負担比率（分子）の構造'!L$50</f>
        <v>12221</v>
      </c>
      <c r="N58" s="175"/>
      <c r="O58" s="175"/>
      <c r="P58" s="175">
        <f>'将来負担比率（分子）の構造'!M$50</f>
        <v>13394</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5641</v>
      </c>
      <c r="C62" s="175"/>
      <c r="D62" s="175"/>
      <c r="E62" s="175">
        <f>'将来負担比率（分子）の構造'!J$45</f>
        <v>5521</v>
      </c>
      <c r="F62" s="175"/>
      <c r="G62" s="175"/>
      <c r="H62" s="175">
        <f>'将来負担比率（分子）の構造'!K$45</f>
        <v>5363</v>
      </c>
      <c r="I62" s="175"/>
      <c r="J62" s="175"/>
      <c r="K62" s="175">
        <f>'将来負担比率（分子）の構造'!L$45</f>
        <v>5773</v>
      </c>
      <c r="L62" s="175"/>
      <c r="M62" s="175"/>
      <c r="N62" s="175">
        <f>'将来負担比率（分子）の構造'!M$45</f>
        <v>6098</v>
      </c>
      <c r="O62" s="175"/>
      <c r="P62" s="175"/>
    </row>
    <row r="63" spans="1:16" x14ac:dyDescent="0.15">
      <c r="A63" s="175" t="s">
        <v>34</v>
      </c>
      <c r="B63" s="175">
        <f>'将来負担比率（分子）の構造'!I$44</f>
        <v>586</v>
      </c>
      <c r="C63" s="175"/>
      <c r="D63" s="175"/>
      <c r="E63" s="175">
        <f>'将来負担比率（分子）の構造'!J$44</f>
        <v>494</v>
      </c>
      <c r="F63" s="175"/>
      <c r="G63" s="175"/>
      <c r="H63" s="175">
        <f>'将来負担比率（分子）の構造'!K$44</f>
        <v>413</v>
      </c>
      <c r="I63" s="175"/>
      <c r="J63" s="175"/>
      <c r="K63" s="175">
        <f>'将来負担比率（分子）の構造'!L$44</f>
        <v>317</v>
      </c>
      <c r="L63" s="175"/>
      <c r="M63" s="175"/>
      <c r="N63" s="175">
        <f>'将来負担比率（分子）の構造'!M$44</f>
        <v>264</v>
      </c>
      <c r="O63" s="175"/>
      <c r="P63" s="175"/>
    </row>
    <row r="64" spans="1:16" x14ac:dyDescent="0.15">
      <c r="A64" s="175" t="s">
        <v>33</v>
      </c>
      <c r="B64" s="175">
        <f>'将来負担比率（分子）の構造'!I$43</f>
        <v>37305</v>
      </c>
      <c r="C64" s="175"/>
      <c r="D64" s="175"/>
      <c r="E64" s="175">
        <f>'将来負担比率（分子）の構造'!J$43</f>
        <v>26597</v>
      </c>
      <c r="F64" s="175"/>
      <c r="G64" s="175"/>
      <c r="H64" s="175">
        <f>'将来負担比率（分子）の構造'!K$43</f>
        <v>21557</v>
      </c>
      <c r="I64" s="175"/>
      <c r="J64" s="175"/>
      <c r="K64" s="175">
        <f>'将来負担比率（分子）の構造'!L$43</f>
        <v>20845</v>
      </c>
      <c r="L64" s="175"/>
      <c r="M64" s="175"/>
      <c r="N64" s="175">
        <f>'将来負担比率（分子）の構造'!M$43</f>
        <v>17971</v>
      </c>
      <c r="O64" s="175"/>
      <c r="P64" s="175"/>
    </row>
    <row r="65" spans="1:16" x14ac:dyDescent="0.15">
      <c r="A65" s="175" t="s">
        <v>32</v>
      </c>
      <c r="B65" s="175">
        <f>'将来負担比率（分子）の構造'!I$42</f>
        <v>76</v>
      </c>
      <c r="C65" s="175"/>
      <c r="D65" s="175"/>
      <c r="E65" s="175">
        <f>'将来負担比率（分子）の構造'!J$42</f>
        <v>50</v>
      </c>
      <c r="F65" s="175"/>
      <c r="G65" s="175"/>
      <c r="H65" s="175">
        <f>'将来負担比率（分子）の構造'!K$42</f>
        <v>30</v>
      </c>
      <c r="I65" s="175"/>
      <c r="J65" s="175"/>
      <c r="K65" s="175">
        <f>'将来負担比率（分子）の構造'!L$42</f>
        <v>13</v>
      </c>
      <c r="L65" s="175"/>
      <c r="M65" s="175"/>
      <c r="N65" s="175">
        <f>'将来負担比率（分子）の構造'!M$42</f>
        <v>6</v>
      </c>
      <c r="O65" s="175"/>
      <c r="P65" s="175"/>
    </row>
    <row r="66" spans="1:16" x14ac:dyDescent="0.15">
      <c r="A66" s="175" t="s">
        <v>31</v>
      </c>
      <c r="B66" s="175">
        <f>'将来負担比率（分子）の構造'!I$41</f>
        <v>67424</v>
      </c>
      <c r="C66" s="175"/>
      <c r="D66" s="175"/>
      <c r="E66" s="175">
        <f>'将来負担比率（分子）の構造'!J$41</f>
        <v>64457</v>
      </c>
      <c r="F66" s="175"/>
      <c r="G66" s="175"/>
      <c r="H66" s="175">
        <f>'将来負担比率（分子）の構造'!K$41</f>
        <v>61169</v>
      </c>
      <c r="I66" s="175"/>
      <c r="J66" s="175"/>
      <c r="K66" s="175">
        <f>'将来負担比率（分子）の構造'!L$41</f>
        <v>54578</v>
      </c>
      <c r="L66" s="175"/>
      <c r="M66" s="175"/>
      <c r="N66" s="175">
        <f>'将来負担比率（分子）の構造'!M$41</f>
        <v>51647</v>
      </c>
      <c r="O66" s="175"/>
      <c r="P66" s="175"/>
    </row>
    <row r="67" spans="1:16" x14ac:dyDescent="0.15">
      <c r="A67" s="175" t="s">
        <v>71</v>
      </c>
      <c r="B67" s="175" t="e">
        <f>NA()</f>
        <v>#N/A</v>
      </c>
      <c r="C67" s="175">
        <f>IF(ISNUMBER('将来負担比率（分子）の構造'!I$53), IF('将来負担比率（分子）の構造'!I$53 &lt; 0, 0, '将来負担比率（分子）の構造'!I$53), NA())</f>
        <v>31229</v>
      </c>
      <c r="D67" s="175" t="e">
        <f>NA()</f>
        <v>#N/A</v>
      </c>
      <c r="E67" s="175" t="e">
        <f>NA()</f>
        <v>#N/A</v>
      </c>
      <c r="F67" s="175">
        <f>IF(ISNUMBER('将来負担比率（分子）の構造'!J$53), IF('将来負担比率（分子）の構造'!J$53 &lt; 0, 0, '将来負担比率（分子）の構造'!J$53), NA())</f>
        <v>20768</v>
      </c>
      <c r="G67" s="175" t="e">
        <f>NA()</f>
        <v>#N/A</v>
      </c>
      <c r="H67" s="175" t="e">
        <f>NA()</f>
        <v>#N/A</v>
      </c>
      <c r="I67" s="175">
        <f>IF(ISNUMBER('将来負担比率（分子）の構造'!K$53), IF('将来負担比率（分子）の構造'!K$53 &lt; 0, 0, '将来負担比率（分子）の構造'!K$53), NA())</f>
        <v>14308</v>
      </c>
      <c r="J67" s="175" t="e">
        <f>NA()</f>
        <v>#N/A</v>
      </c>
      <c r="K67" s="175" t="e">
        <f>NA()</f>
        <v>#N/A</v>
      </c>
      <c r="L67" s="175">
        <f>IF(ISNUMBER('将来負担比率（分子）の構造'!L$53), IF('将来負担比率（分子）の構造'!L$53 &lt; 0, 0, '将来負担比率（分子）の構造'!L$53), NA())</f>
        <v>11569</v>
      </c>
      <c r="M67" s="175" t="e">
        <f>NA()</f>
        <v>#N/A</v>
      </c>
      <c r="N67" s="175" t="e">
        <f>NA()</f>
        <v>#N/A</v>
      </c>
      <c r="O67" s="175">
        <f>IF(ISNUMBER('将来負担比率（分子）の構造'!M$53), IF('将来負担比率（分子）の構造'!M$53 &lt; 0, 0, '将来負担比率（分子）の構造'!M$53), NA())</f>
        <v>7029</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8131</v>
      </c>
      <c r="C72" s="179">
        <f>基金残高に係る経年分析!G55</f>
        <v>8321</v>
      </c>
      <c r="D72" s="179">
        <f>基金残高に係る経年分析!H55</f>
        <v>8861</v>
      </c>
    </row>
    <row r="73" spans="1:16" x14ac:dyDescent="0.15">
      <c r="A73" s="178" t="s">
        <v>74</v>
      </c>
      <c r="B73" s="179">
        <f>基金残高に係る経年分析!F56</f>
        <v>1204</v>
      </c>
      <c r="C73" s="179">
        <f>基金残高に係る経年分析!G56</f>
        <v>306</v>
      </c>
      <c r="D73" s="179">
        <f>基金残高に係る経年分析!H56</f>
        <v>673</v>
      </c>
    </row>
    <row r="74" spans="1:16" x14ac:dyDescent="0.15">
      <c r="A74" s="178" t="s">
        <v>75</v>
      </c>
      <c r="B74" s="179">
        <f>基金残高に係る経年分析!F57</f>
        <v>2714</v>
      </c>
      <c r="C74" s="179">
        <f>基金残高に係る経年分析!G57</f>
        <v>2641</v>
      </c>
      <c r="D74" s="179">
        <f>基金残高に係る経年分析!H57</f>
        <v>2673</v>
      </c>
    </row>
  </sheetData>
  <sheetProtection algorithmName="SHA-512" hashValue="Cz5YHFF0QZzpefJNPOJ5CbSTeaV8ZR3VYWREqwwgKkG8YbfrCm6hedO9zPE3WWFMgkYAB8jECkTRvFrNyAw3yA==" saltValue="uBYU81Wc9kBurTgsvFmGC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13742413</v>
      </c>
      <c r="S5" s="677"/>
      <c r="T5" s="677"/>
      <c r="U5" s="677"/>
      <c r="V5" s="677"/>
      <c r="W5" s="677"/>
      <c r="X5" s="677"/>
      <c r="Y5" s="702"/>
      <c r="Z5" s="715">
        <v>21.9</v>
      </c>
      <c r="AA5" s="715"/>
      <c r="AB5" s="715"/>
      <c r="AC5" s="715"/>
      <c r="AD5" s="716">
        <v>13742413</v>
      </c>
      <c r="AE5" s="716"/>
      <c r="AF5" s="716"/>
      <c r="AG5" s="716"/>
      <c r="AH5" s="716"/>
      <c r="AI5" s="716"/>
      <c r="AJ5" s="716"/>
      <c r="AK5" s="716"/>
      <c r="AL5" s="703">
        <v>39.299999999999997</v>
      </c>
      <c r="AM5" s="685"/>
      <c r="AN5" s="685"/>
      <c r="AO5" s="704"/>
      <c r="AP5" s="679" t="s">
        <v>216</v>
      </c>
      <c r="AQ5" s="680"/>
      <c r="AR5" s="680"/>
      <c r="AS5" s="680"/>
      <c r="AT5" s="680"/>
      <c r="AU5" s="680"/>
      <c r="AV5" s="680"/>
      <c r="AW5" s="680"/>
      <c r="AX5" s="680"/>
      <c r="AY5" s="680"/>
      <c r="AZ5" s="680"/>
      <c r="BA5" s="680"/>
      <c r="BB5" s="680"/>
      <c r="BC5" s="680"/>
      <c r="BD5" s="680"/>
      <c r="BE5" s="680"/>
      <c r="BF5" s="681"/>
      <c r="BG5" s="621">
        <v>13722293</v>
      </c>
      <c r="BH5" s="622"/>
      <c r="BI5" s="622"/>
      <c r="BJ5" s="622"/>
      <c r="BK5" s="622"/>
      <c r="BL5" s="622"/>
      <c r="BM5" s="622"/>
      <c r="BN5" s="623"/>
      <c r="BO5" s="659">
        <v>99.9</v>
      </c>
      <c r="BP5" s="659"/>
      <c r="BQ5" s="659"/>
      <c r="BR5" s="659"/>
      <c r="BS5" s="660">
        <v>620224</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836226</v>
      </c>
      <c r="S6" s="622"/>
      <c r="T6" s="622"/>
      <c r="U6" s="622"/>
      <c r="V6" s="622"/>
      <c r="W6" s="622"/>
      <c r="X6" s="622"/>
      <c r="Y6" s="623"/>
      <c r="Z6" s="659">
        <v>1.3</v>
      </c>
      <c r="AA6" s="659"/>
      <c r="AB6" s="659"/>
      <c r="AC6" s="659"/>
      <c r="AD6" s="660">
        <v>836226</v>
      </c>
      <c r="AE6" s="660"/>
      <c r="AF6" s="660"/>
      <c r="AG6" s="660"/>
      <c r="AH6" s="660"/>
      <c r="AI6" s="660"/>
      <c r="AJ6" s="660"/>
      <c r="AK6" s="660"/>
      <c r="AL6" s="624">
        <v>2.4</v>
      </c>
      <c r="AM6" s="625"/>
      <c r="AN6" s="625"/>
      <c r="AO6" s="661"/>
      <c r="AP6" s="618" t="s">
        <v>221</v>
      </c>
      <c r="AQ6" s="619"/>
      <c r="AR6" s="619"/>
      <c r="AS6" s="619"/>
      <c r="AT6" s="619"/>
      <c r="AU6" s="619"/>
      <c r="AV6" s="619"/>
      <c r="AW6" s="619"/>
      <c r="AX6" s="619"/>
      <c r="AY6" s="619"/>
      <c r="AZ6" s="619"/>
      <c r="BA6" s="619"/>
      <c r="BB6" s="619"/>
      <c r="BC6" s="619"/>
      <c r="BD6" s="619"/>
      <c r="BE6" s="619"/>
      <c r="BF6" s="620"/>
      <c r="BG6" s="621">
        <v>13722293</v>
      </c>
      <c r="BH6" s="622"/>
      <c r="BI6" s="622"/>
      <c r="BJ6" s="622"/>
      <c r="BK6" s="622"/>
      <c r="BL6" s="622"/>
      <c r="BM6" s="622"/>
      <c r="BN6" s="623"/>
      <c r="BO6" s="659">
        <v>99.9</v>
      </c>
      <c r="BP6" s="659"/>
      <c r="BQ6" s="659"/>
      <c r="BR6" s="659"/>
      <c r="BS6" s="660">
        <v>620224</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281667</v>
      </c>
      <c r="CS6" s="622"/>
      <c r="CT6" s="622"/>
      <c r="CU6" s="622"/>
      <c r="CV6" s="622"/>
      <c r="CW6" s="622"/>
      <c r="CX6" s="622"/>
      <c r="CY6" s="623"/>
      <c r="CZ6" s="703">
        <v>0.5</v>
      </c>
      <c r="DA6" s="685"/>
      <c r="DB6" s="685"/>
      <c r="DC6" s="705"/>
      <c r="DD6" s="627" t="s">
        <v>122</v>
      </c>
      <c r="DE6" s="622"/>
      <c r="DF6" s="622"/>
      <c r="DG6" s="622"/>
      <c r="DH6" s="622"/>
      <c r="DI6" s="622"/>
      <c r="DJ6" s="622"/>
      <c r="DK6" s="622"/>
      <c r="DL6" s="622"/>
      <c r="DM6" s="622"/>
      <c r="DN6" s="622"/>
      <c r="DO6" s="622"/>
      <c r="DP6" s="623"/>
      <c r="DQ6" s="627">
        <v>281667</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3079</v>
      </c>
      <c r="S7" s="622"/>
      <c r="T7" s="622"/>
      <c r="U7" s="622"/>
      <c r="V7" s="622"/>
      <c r="W7" s="622"/>
      <c r="X7" s="622"/>
      <c r="Y7" s="623"/>
      <c r="Z7" s="659">
        <v>0</v>
      </c>
      <c r="AA7" s="659"/>
      <c r="AB7" s="659"/>
      <c r="AC7" s="659"/>
      <c r="AD7" s="660">
        <v>3079</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5738881</v>
      </c>
      <c r="BH7" s="622"/>
      <c r="BI7" s="622"/>
      <c r="BJ7" s="622"/>
      <c r="BK7" s="622"/>
      <c r="BL7" s="622"/>
      <c r="BM7" s="622"/>
      <c r="BN7" s="623"/>
      <c r="BO7" s="659">
        <v>41.8</v>
      </c>
      <c r="BP7" s="659"/>
      <c r="BQ7" s="659"/>
      <c r="BR7" s="659"/>
      <c r="BS7" s="660">
        <v>187562</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7966337</v>
      </c>
      <c r="CS7" s="622"/>
      <c r="CT7" s="622"/>
      <c r="CU7" s="622"/>
      <c r="CV7" s="622"/>
      <c r="CW7" s="622"/>
      <c r="CX7" s="622"/>
      <c r="CY7" s="623"/>
      <c r="CZ7" s="659">
        <v>12.8</v>
      </c>
      <c r="DA7" s="659"/>
      <c r="DB7" s="659"/>
      <c r="DC7" s="659"/>
      <c r="DD7" s="627">
        <v>374025</v>
      </c>
      <c r="DE7" s="622"/>
      <c r="DF7" s="622"/>
      <c r="DG7" s="622"/>
      <c r="DH7" s="622"/>
      <c r="DI7" s="622"/>
      <c r="DJ7" s="622"/>
      <c r="DK7" s="622"/>
      <c r="DL7" s="622"/>
      <c r="DM7" s="622"/>
      <c r="DN7" s="622"/>
      <c r="DO7" s="622"/>
      <c r="DP7" s="623"/>
      <c r="DQ7" s="627">
        <v>6694963</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33392</v>
      </c>
      <c r="S8" s="622"/>
      <c r="T8" s="622"/>
      <c r="U8" s="622"/>
      <c r="V8" s="622"/>
      <c r="W8" s="622"/>
      <c r="X8" s="622"/>
      <c r="Y8" s="623"/>
      <c r="Z8" s="659">
        <v>0.1</v>
      </c>
      <c r="AA8" s="659"/>
      <c r="AB8" s="659"/>
      <c r="AC8" s="659"/>
      <c r="AD8" s="660">
        <v>33392</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179080</v>
      </c>
      <c r="BH8" s="622"/>
      <c r="BI8" s="622"/>
      <c r="BJ8" s="622"/>
      <c r="BK8" s="622"/>
      <c r="BL8" s="622"/>
      <c r="BM8" s="622"/>
      <c r="BN8" s="623"/>
      <c r="BO8" s="659">
        <v>1.3</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20578110</v>
      </c>
      <c r="CS8" s="622"/>
      <c r="CT8" s="622"/>
      <c r="CU8" s="622"/>
      <c r="CV8" s="622"/>
      <c r="CW8" s="622"/>
      <c r="CX8" s="622"/>
      <c r="CY8" s="623"/>
      <c r="CZ8" s="659">
        <v>33.1</v>
      </c>
      <c r="DA8" s="659"/>
      <c r="DB8" s="659"/>
      <c r="DC8" s="659"/>
      <c r="DD8" s="627">
        <v>564227</v>
      </c>
      <c r="DE8" s="622"/>
      <c r="DF8" s="622"/>
      <c r="DG8" s="622"/>
      <c r="DH8" s="622"/>
      <c r="DI8" s="622"/>
      <c r="DJ8" s="622"/>
      <c r="DK8" s="622"/>
      <c r="DL8" s="622"/>
      <c r="DM8" s="622"/>
      <c r="DN8" s="622"/>
      <c r="DO8" s="622"/>
      <c r="DP8" s="623"/>
      <c r="DQ8" s="627">
        <v>10797985</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39255</v>
      </c>
      <c r="S9" s="622"/>
      <c r="T9" s="622"/>
      <c r="U9" s="622"/>
      <c r="V9" s="622"/>
      <c r="W9" s="622"/>
      <c r="X9" s="622"/>
      <c r="Y9" s="623"/>
      <c r="Z9" s="659">
        <v>0.1</v>
      </c>
      <c r="AA9" s="659"/>
      <c r="AB9" s="659"/>
      <c r="AC9" s="659"/>
      <c r="AD9" s="660">
        <v>39255</v>
      </c>
      <c r="AE9" s="660"/>
      <c r="AF9" s="660"/>
      <c r="AG9" s="660"/>
      <c r="AH9" s="660"/>
      <c r="AI9" s="660"/>
      <c r="AJ9" s="660"/>
      <c r="AK9" s="660"/>
      <c r="AL9" s="624">
        <v>0.1</v>
      </c>
      <c r="AM9" s="625"/>
      <c r="AN9" s="625"/>
      <c r="AO9" s="661"/>
      <c r="AP9" s="618" t="s">
        <v>230</v>
      </c>
      <c r="AQ9" s="619"/>
      <c r="AR9" s="619"/>
      <c r="AS9" s="619"/>
      <c r="AT9" s="619"/>
      <c r="AU9" s="619"/>
      <c r="AV9" s="619"/>
      <c r="AW9" s="619"/>
      <c r="AX9" s="619"/>
      <c r="AY9" s="619"/>
      <c r="AZ9" s="619"/>
      <c r="BA9" s="619"/>
      <c r="BB9" s="619"/>
      <c r="BC9" s="619"/>
      <c r="BD9" s="619"/>
      <c r="BE9" s="619"/>
      <c r="BF9" s="620"/>
      <c r="BG9" s="621">
        <v>4760202</v>
      </c>
      <c r="BH9" s="622"/>
      <c r="BI9" s="622"/>
      <c r="BJ9" s="622"/>
      <c r="BK9" s="622"/>
      <c r="BL9" s="622"/>
      <c r="BM9" s="622"/>
      <c r="BN9" s="623"/>
      <c r="BO9" s="659">
        <v>34.6</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5962851</v>
      </c>
      <c r="CS9" s="622"/>
      <c r="CT9" s="622"/>
      <c r="CU9" s="622"/>
      <c r="CV9" s="622"/>
      <c r="CW9" s="622"/>
      <c r="CX9" s="622"/>
      <c r="CY9" s="623"/>
      <c r="CZ9" s="659">
        <v>9.6</v>
      </c>
      <c r="DA9" s="659"/>
      <c r="DB9" s="659"/>
      <c r="DC9" s="659"/>
      <c r="DD9" s="627">
        <v>71177</v>
      </c>
      <c r="DE9" s="622"/>
      <c r="DF9" s="622"/>
      <c r="DG9" s="622"/>
      <c r="DH9" s="622"/>
      <c r="DI9" s="622"/>
      <c r="DJ9" s="622"/>
      <c r="DK9" s="622"/>
      <c r="DL9" s="622"/>
      <c r="DM9" s="622"/>
      <c r="DN9" s="622"/>
      <c r="DO9" s="622"/>
      <c r="DP9" s="623"/>
      <c r="DQ9" s="627">
        <v>5079341</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338165</v>
      </c>
      <c r="BH10" s="622"/>
      <c r="BI10" s="622"/>
      <c r="BJ10" s="622"/>
      <c r="BK10" s="622"/>
      <c r="BL10" s="622"/>
      <c r="BM10" s="622"/>
      <c r="BN10" s="623"/>
      <c r="BO10" s="659">
        <v>2.5</v>
      </c>
      <c r="BP10" s="659"/>
      <c r="BQ10" s="659"/>
      <c r="BR10" s="659"/>
      <c r="BS10" s="660">
        <v>56227</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57631</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39631</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2838627</v>
      </c>
      <c r="S11" s="622"/>
      <c r="T11" s="622"/>
      <c r="U11" s="622"/>
      <c r="V11" s="622"/>
      <c r="W11" s="622"/>
      <c r="X11" s="622"/>
      <c r="Y11" s="623"/>
      <c r="Z11" s="624">
        <v>4.5</v>
      </c>
      <c r="AA11" s="625"/>
      <c r="AB11" s="625"/>
      <c r="AC11" s="626"/>
      <c r="AD11" s="627">
        <v>2838627</v>
      </c>
      <c r="AE11" s="622"/>
      <c r="AF11" s="622"/>
      <c r="AG11" s="622"/>
      <c r="AH11" s="622"/>
      <c r="AI11" s="622"/>
      <c r="AJ11" s="622"/>
      <c r="AK11" s="623"/>
      <c r="AL11" s="624">
        <v>8.1</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461434</v>
      </c>
      <c r="BH11" s="622"/>
      <c r="BI11" s="622"/>
      <c r="BJ11" s="622"/>
      <c r="BK11" s="622"/>
      <c r="BL11" s="622"/>
      <c r="BM11" s="622"/>
      <c r="BN11" s="623"/>
      <c r="BO11" s="659">
        <v>3.4</v>
      </c>
      <c r="BP11" s="659"/>
      <c r="BQ11" s="659"/>
      <c r="BR11" s="659"/>
      <c r="BS11" s="660">
        <v>131335</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3926165</v>
      </c>
      <c r="CS11" s="622"/>
      <c r="CT11" s="622"/>
      <c r="CU11" s="622"/>
      <c r="CV11" s="622"/>
      <c r="CW11" s="622"/>
      <c r="CX11" s="622"/>
      <c r="CY11" s="623"/>
      <c r="CZ11" s="659">
        <v>6.3</v>
      </c>
      <c r="DA11" s="659"/>
      <c r="DB11" s="659"/>
      <c r="DC11" s="659"/>
      <c r="DD11" s="627">
        <v>626443</v>
      </c>
      <c r="DE11" s="622"/>
      <c r="DF11" s="622"/>
      <c r="DG11" s="622"/>
      <c r="DH11" s="622"/>
      <c r="DI11" s="622"/>
      <c r="DJ11" s="622"/>
      <c r="DK11" s="622"/>
      <c r="DL11" s="622"/>
      <c r="DM11" s="622"/>
      <c r="DN11" s="622"/>
      <c r="DO11" s="622"/>
      <c r="DP11" s="623"/>
      <c r="DQ11" s="627">
        <v>1419968</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25287</v>
      </c>
      <c r="S12" s="622"/>
      <c r="T12" s="622"/>
      <c r="U12" s="622"/>
      <c r="V12" s="622"/>
      <c r="W12" s="622"/>
      <c r="X12" s="622"/>
      <c r="Y12" s="623"/>
      <c r="Z12" s="659">
        <v>0</v>
      </c>
      <c r="AA12" s="659"/>
      <c r="AB12" s="659"/>
      <c r="AC12" s="659"/>
      <c r="AD12" s="660">
        <v>25287</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6623583</v>
      </c>
      <c r="BH12" s="622"/>
      <c r="BI12" s="622"/>
      <c r="BJ12" s="622"/>
      <c r="BK12" s="622"/>
      <c r="BL12" s="622"/>
      <c r="BM12" s="622"/>
      <c r="BN12" s="623"/>
      <c r="BO12" s="659">
        <v>48.2</v>
      </c>
      <c r="BP12" s="659"/>
      <c r="BQ12" s="659"/>
      <c r="BR12" s="659"/>
      <c r="BS12" s="660">
        <v>432662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2823446</v>
      </c>
      <c r="CS12" s="622"/>
      <c r="CT12" s="622"/>
      <c r="CU12" s="622"/>
      <c r="CV12" s="622"/>
      <c r="CW12" s="622"/>
      <c r="CX12" s="622"/>
      <c r="CY12" s="623"/>
      <c r="CZ12" s="659">
        <v>4.5</v>
      </c>
      <c r="DA12" s="659"/>
      <c r="DB12" s="659"/>
      <c r="DC12" s="659"/>
      <c r="DD12" s="627">
        <v>771792</v>
      </c>
      <c r="DE12" s="622"/>
      <c r="DF12" s="622"/>
      <c r="DG12" s="622"/>
      <c r="DH12" s="622"/>
      <c r="DI12" s="622"/>
      <c r="DJ12" s="622"/>
      <c r="DK12" s="622"/>
      <c r="DL12" s="622"/>
      <c r="DM12" s="622"/>
      <c r="DN12" s="622"/>
      <c r="DO12" s="622"/>
      <c r="DP12" s="623"/>
      <c r="DQ12" s="627">
        <v>1577304</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6528812</v>
      </c>
      <c r="BH13" s="622"/>
      <c r="BI13" s="622"/>
      <c r="BJ13" s="622"/>
      <c r="BK13" s="622"/>
      <c r="BL13" s="622"/>
      <c r="BM13" s="622"/>
      <c r="BN13" s="623"/>
      <c r="BO13" s="659">
        <v>47.5</v>
      </c>
      <c r="BP13" s="659"/>
      <c r="BQ13" s="659"/>
      <c r="BR13" s="659"/>
      <c r="BS13" s="660">
        <v>432662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5295860</v>
      </c>
      <c r="CS13" s="622"/>
      <c r="CT13" s="622"/>
      <c r="CU13" s="622"/>
      <c r="CV13" s="622"/>
      <c r="CW13" s="622"/>
      <c r="CX13" s="622"/>
      <c r="CY13" s="623"/>
      <c r="CZ13" s="659">
        <v>8.5</v>
      </c>
      <c r="DA13" s="659"/>
      <c r="DB13" s="659"/>
      <c r="DC13" s="659"/>
      <c r="DD13" s="627">
        <v>1471541</v>
      </c>
      <c r="DE13" s="622"/>
      <c r="DF13" s="622"/>
      <c r="DG13" s="622"/>
      <c r="DH13" s="622"/>
      <c r="DI13" s="622"/>
      <c r="DJ13" s="622"/>
      <c r="DK13" s="622"/>
      <c r="DL13" s="622"/>
      <c r="DM13" s="622"/>
      <c r="DN13" s="622"/>
      <c r="DO13" s="622"/>
      <c r="DP13" s="623"/>
      <c r="DQ13" s="627">
        <v>3773012</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4113</v>
      </c>
      <c r="S14" s="622"/>
      <c r="T14" s="622"/>
      <c r="U14" s="622"/>
      <c r="V14" s="622"/>
      <c r="W14" s="622"/>
      <c r="X14" s="622"/>
      <c r="Y14" s="623"/>
      <c r="Z14" s="659">
        <v>0</v>
      </c>
      <c r="AA14" s="659"/>
      <c r="AB14" s="659"/>
      <c r="AC14" s="659"/>
      <c r="AD14" s="660">
        <v>4113</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517260</v>
      </c>
      <c r="BH14" s="622"/>
      <c r="BI14" s="622"/>
      <c r="BJ14" s="622"/>
      <c r="BK14" s="622"/>
      <c r="BL14" s="622"/>
      <c r="BM14" s="622"/>
      <c r="BN14" s="623"/>
      <c r="BO14" s="659">
        <v>3.8</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2038176</v>
      </c>
      <c r="CS14" s="622"/>
      <c r="CT14" s="622"/>
      <c r="CU14" s="622"/>
      <c r="CV14" s="622"/>
      <c r="CW14" s="622"/>
      <c r="CX14" s="622"/>
      <c r="CY14" s="623"/>
      <c r="CZ14" s="659">
        <v>3.3</v>
      </c>
      <c r="DA14" s="659"/>
      <c r="DB14" s="659"/>
      <c r="DC14" s="659"/>
      <c r="DD14" s="627">
        <v>134530</v>
      </c>
      <c r="DE14" s="622"/>
      <c r="DF14" s="622"/>
      <c r="DG14" s="622"/>
      <c r="DH14" s="622"/>
      <c r="DI14" s="622"/>
      <c r="DJ14" s="622"/>
      <c r="DK14" s="622"/>
      <c r="DL14" s="622"/>
      <c r="DM14" s="622"/>
      <c r="DN14" s="622"/>
      <c r="DO14" s="622"/>
      <c r="DP14" s="623"/>
      <c r="DQ14" s="627">
        <v>1752658</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842569</v>
      </c>
      <c r="BH15" s="622"/>
      <c r="BI15" s="622"/>
      <c r="BJ15" s="622"/>
      <c r="BK15" s="622"/>
      <c r="BL15" s="622"/>
      <c r="BM15" s="622"/>
      <c r="BN15" s="623"/>
      <c r="BO15" s="659">
        <v>6.1</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5958496</v>
      </c>
      <c r="CS15" s="622"/>
      <c r="CT15" s="622"/>
      <c r="CU15" s="622"/>
      <c r="CV15" s="622"/>
      <c r="CW15" s="622"/>
      <c r="CX15" s="622"/>
      <c r="CY15" s="623"/>
      <c r="CZ15" s="659">
        <v>9.6</v>
      </c>
      <c r="DA15" s="659"/>
      <c r="DB15" s="659"/>
      <c r="DC15" s="659"/>
      <c r="DD15" s="627">
        <v>1429499</v>
      </c>
      <c r="DE15" s="622"/>
      <c r="DF15" s="622"/>
      <c r="DG15" s="622"/>
      <c r="DH15" s="622"/>
      <c r="DI15" s="622"/>
      <c r="DJ15" s="622"/>
      <c r="DK15" s="622"/>
      <c r="DL15" s="622"/>
      <c r="DM15" s="622"/>
      <c r="DN15" s="622"/>
      <c r="DO15" s="622"/>
      <c r="DP15" s="623"/>
      <c r="DQ15" s="627">
        <v>3409702</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49747</v>
      </c>
      <c r="S16" s="622"/>
      <c r="T16" s="622"/>
      <c r="U16" s="622"/>
      <c r="V16" s="622"/>
      <c r="W16" s="622"/>
      <c r="X16" s="622"/>
      <c r="Y16" s="623"/>
      <c r="Z16" s="659">
        <v>0.1</v>
      </c>
      <c r="AA16" s="659"/>
      <c r="AB16" s="659"/>
      <c r="AC16" s="659"/>
      <c r="AD16" s="660">
        <v>49747</v>
      </c>
      <c r="AE16" s="660"/>
      <c r="AF16" s="660"/>
      <c r="AG16" s="660"/>
      <c r="AH16" s="660"/>
      <c r="AI16" s="660"/>
      <c r="AJ16" s="660"/>
      <c r="AK16" s="660"/>
      <c r="AL16" s="624">
        <v>0.1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409660</v>
      </c>
      <c r="CS16" s="622"/>
      <c r="CT16" s="622"/>
      <c r="CU16" s="622"/>
      <c r="CV16" s="622"/>
      <c r="CW16" s="622"/>
      <c r="CX16" s="622"/>
      <c r="CY16" s="623"/>
      <c r="CZ16" s="659">
        <v>0.7</v>
      </c>
      <c r="DA16" s="659"/>
      <c r="DB16" s="659"/>
      <c r="DC16" s="659"/>
      <c r="DD16" s="627" t="s">
        <v>122</v>
      </c>
      <c r="DE16" s="622"/>
      <c r="DF16" s="622"/>
      <c r="DG16" s="622"/>
      <c r="DH16" s="622"/>
      <c r="DI16" s="622"/>
      <c r="DJ16" s="622"/>
      <c r="DK16" s="622"/>
      <c r="DL16" s="622"/>
      <c r="DM16" s="622"/>
      <c r="DN16" s="622"/>
      <c r="DO16" s="622"/>
      <c r="DP16" s="623"/>
      <c r="DQ16" s="627">
        <v>183728</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181409</v>
      </c>
      <c r="S17" s="622"/>
      <c r="T17" s="622"/>
      <c r="U17" s="622"/>
      <c r="V17" s="622"/>
      <c r="W17" s="622"/>
      <c r="X17" s="622"/>
      <c r="Y17" s="623"/>
      <c r="Z17" s="659">
        <v>0.3</v>
      </c>
      <c r="AA17" s="659"/>
      <c r="AB17" s="659"/>
      <c r="AC17" s="659"/>
      <c r="AD17" s="660">
        <v>181409</v>
      </c>
      <c r="AE17" s="660"/>
      <c r="AF17" s="660"/>
      <c r="AG17" s="660"/>
      <c r="AH17" s="660"/>
      <c r="AI17" s="660"/>
      <c r="AJ17" s="660"/>
      <c r="AK17" s="660"/>
      <c r="AL17" s="624">
        <v>0.5</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6911122</v>
      </c>
      <c r="CS17" s="622"/>
      <c r="CT17" s="622"/>
      <c r="CU17" s="622"/>
      <c r="CV17" s="622"/>
      <c r="CW17" s="622"/>
      <c r="CX17" s="622"/>
      <c r="CY17" s="623"/>
      <c r="CZ17" s="659">
        <v>11.1</v>
      </c>
      <c r="DA17" s="659"/>
      <c r="DB17" s="659"/>
      <c r="DC17" s="659"/>
      <c r="DD17" s="627" t="s">
        <v>122</v>
      </c>
      <c r="DE17" s="622"/>
      <c r="DF17" s="622"/>
      <c r="DG17" s="622"/>
      <c r="DH17" s="622"/>
      <c r="DI17" s="622"/>
      <c r="DJ17" s="622"/>
      <c r="DK17" s="622"/>
      <c r="DL17" s="622"/>
      <c r="DM17" s="622"/>
      <c r="DN17" s="622"/>
      <c r="DO17" s="622"/>
      <c r="DP17" s="623"/>
      <c r="DQ17" s="627">
        <v>6877537</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145601</v>
      </c>
      <c r="S18" s="622"/>
      <c r="T18" s="622"/>
      <c r="U18" s="622"/>
      <c r="V18" s="622"/>
      <c r="W18" s="622"/>
      <c r="X18" s="622"/>
      <c r="Y18" s="623"/>
      <c r="Z18" s="659">
        <v>0.2</v>
      </c>
      <c r="AA18" s="659"/>
      <c r="AB18" s="659"/>
      <c r="AC18" s="659"/>
      <c r="AD18" s="660">
        <v>145601</v>
      </c>
      <c r="AE18" s="660"/>
      <c r="AF18" s="660"/>
      <c r="AG18" s="660"/>
      <c r="AH18" s="660"/>
      <c r="AI18" s="660"/>
      <c r="AJ18" s="660"/>
      <c r="AK18" s="660"/>
      <c r="AL18" s="624">
        <v>0.4</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103574</v>
      </c>
      <c r="S19" s="622"/>
      <c r="T19" s="622"/>
      <c r="U19" s="622"/>
      <c r="V19" s="622"/>
      <c r="W19" s="622"/>
      <c r="X19" s="622"/>
      <c r="Y19" s="623"/>
      <c r="Z19" s="659">
        <v>0.2</v>
      </c>
      <c r="AA19" s="659"/>
      <c r="AB19" s="659"/>
      <c r="AC19" s="659"/>
      <c r="AD19" s="660">
        <v>103574</v>
      </c>
      <c r="AE19" s="660"/>
      <c r="AF19" s="660"/>
      <c r="AG19" s="660"/>
      <c r="AH19" s="660"/>
      <c r="AI19" s="660"/>
      <c r="AJ19" s="660"/>
      <c r="AK19" s="660"/>
      <c r="AL19" s="624">
        <v>0.3</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20120</v>
      </c>
      <c r="BH19" s="622"/>
      <c r="BI19" s="622"/>
      <c r="BJ19" s="622"/>
      <c r="BK19" s="622"/>
      <c r="BL19" s="622"/>
      <c r="BM19" s="622"/>
      <c r="BN19" s="623"/>
      <c r="BO19" s="659">
        <v>0.1</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42027</v>
      </c>
      <c r="S20" s="622"/>
      <c r="T20" s="622"/>
      <c r="U20" s="622"/>
      <c r="V20" s="622"/>
      <c r="W20" s="622"/>
      <c r="X20" s="622"/>
      <c r="Y20" s="623"/>
      <c r="Z20" s="659">
        <v>0.1</v>
      </c>
      <c r="AA20" s="659"/>
      <c r="AB20" s="659"/>
      <c r="AC20" s="659"/>
      <c r="AD20" s="660">
        <v>42027</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20120</v>
      </c>
      <c r="BH20" s="622"/>
      <c r="BI20" s="622"/>
      <c r="BJ20" s="622"/>
      <c r="BK20" s="622"/>
      <c r="BL20" s="622"/>
      <c r="BM20" s="622"/>
      <c r="BN20" s="623"/>
      <c r="BO20" s="659">
        <v>0.1</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62209521</v>
      </c>
      <c r="CS20" s="622"/>
      <c r="CT20" s="622"/>
      <c r="CU20" s="622"/>
      <c r="CV20" s="622"/>
      <c r="CW20" s="622"/>
      <c r="CX20" s="622"/>
      <c r="CY20" s="623"/>
      <c r="CZ20" s="659">
        <v>100</v>
      </c>
      <c r="DA20" s="659"/>
      <c r="DB20" s="659"/>
      <c r="DC20" s="659"/>
      <c r="DD20" s="627">
        <v>5443234</v>
      </c>
      <c r="DE20" s="622"/>
      <c r="DF20" s="622"/>
      <c r="DG20" s="622"/>
      <c r="DH20" s="622"/>
      <c r="DI20" s="622"/>
      <c r="DJ20" s="622"/>
      <c r="DK20" s="622"/>
      <c r="DL20" s="622"/>
      <c r="DM20" s="622"/>
      <c r="DN20" s="622"/>
      <c r="DO20" s="622"/>
      <c r="DP20" s="623"/>
      <c r="DQ20" s="627">
        <v>41887496</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18835548</v>
      </c>
      <c r="S21" s="622"/>
      <c r="T21" s="622"/>
      <c r="U21" s="622"/>
      <c r="V21" s="622"/>
      <c r="W21" s="622"/>
      <c r="X21" s="622"/>
      <c r="Y21" s="623"/>
      <c r="Z21" s="659">
        <v>30</v>
      </c>
      <c r="AA21" s="659"/>
      <c r="AB21" s="659"/>
      <c r="AC21" s="659"/>
      <c r="AD21" s="660">
        <v>16986327</v>
      </c>
      <c r="AE21" s="660"/>
      <c r="AF21" s="660"/>
      <c r="AG21" s="660"/>
      <c r="AH21" s="660"/>
      <c r="AI21" s="660"/>
      <c r="AJ21" s="660"/>
      <c r="AK21" s="660"/>
      <c r="AL21" s="624">
        <v>48.6</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20120</v>
      </c>
      <c r="BH21" s="622"/>
      <c r="BI21" s="622"/>
      <c r="BJ21" s="622"/>
      <c r="BK21" s="622"/>
      <c r="BL21" s="622"/>
      <c r="BM21" s="622"/>
      <c r="BN21" s="623"/>
      <c r="BO21" s="659">
        <v>0.1</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16986327</v>
      </c>
      <c r="S22" s="622"/>
      <c r="T22" s="622"/>
      <c r="U22" s="622"/>
      <c r="V22" s="622"/>
      <c r="W22" s="622"/>
      <c r="X22" s="622"/>
      <c r="Y22" s="623"/>
      <c r="Z22" s="659">
        <v>27.1</v>
      </c>
      <c r="AA22" s="659"/>
      <c r="AB22" s="659"/>
      <c r="AC22" s="659"/>
      <c r="AD22" s="660">
        <v>16986327</v>
      </c>
      <c r="AE22" s="660"/>
      <c r="AF22" s="660"/>
      <c r="AG22" s="660"/>
      <c r="AH22" s="660"/>
      <c r="AI22" s="660"/>
      <c r="AJ22" s="660"/>
      <c r="AK22" s="660"/>
      <c r="AL22" s="624">
        <v>48.6</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1606036</v>
      </c>
      <c r="S23" s="622"/>
      <c r="T23" s="622"/>
      <c r="U23" s="622"/>
      <c r="V23" s="622"/>
      <c r="W23" s="622"/>
      <c r="X23" s="622"/>
      <c r="Y23" s="623"/>
      <c r="Z23" s="659">
        <v>2.6</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v>243185</v>
      </c>
      <c r="S24" s="622"/>
      <c r="T24" s="622"/>
      <c r="U24" s="622"/>
      <c r="V24" s="622"/>
      <c r="W24" s="622"/>
      <c r="X24" s="622"/>
      <c r="Y24" s="623"/>
      <c r="Z24" s="659">
        <v>0.4</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27341508</v>
      </c>
      <c r="CS24" s="677"/>
      <c r="CT24" s="677"/>
      <c r="CU24" s="677"/>
      <c r="CV24" s="677"/>
      <c r="CW24" s="677"/>
      <c r="CX24" s="677"/>
      <c r="CY24" s="702"/>
      <c r="CZ24" s="703">
        <v>44</v>
      </c>
      <c r="DA24" s="685"/>
      <c r="DB24" s="685"/>
      <c r="DC24" s="705"/>
      <c r="DD24" s="701">
        <v>18363208</v>
      </c>
      <c r="DE24" s="677"/>
      <c r="DF24" s="677"/>
      <c r="DG24" s="677"/>
      <c r="DH24" s="677"/>
      <c r="DI24" s="677"/>
      <c r="DJ24" s="677"/>
      <c r="DK24" s="702"/>
      <c r="DL24" s="701">
        <v>16850557</v>
      </c>
      <c r="DM24" s="677"/>
      <c r="DN24" s="677"/>
      <c r="DO24" s="677"/>
      <c r="DP24" s="677"/>
      <c r="DQ24" s="677"/>
      <c r="DR24" s="677"/>
      <c r="DS24" s="677"/>
      <c r="DT24" s="677"/>
      <c r="DU24" s="677"/>
      <c r="DV24" s="702"/>
      <c r="DW24" s="703">
        <v>48.2</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36734697</v>
      </c>
      <c r="S25" s="622"/>
      <c r="T25" s="622"/>
      <c r="U25" s="622"/>
      <c r="V25" s="622"/>
      <c r="W25" s="622"/>
      <c r="X25" s="622"/>
      <c r="Y25" s="623"/>
      <c r="Z25" s="659">
        <v>58.6</v>
      </c>
      <c r="AA25" s="659"/>
      <c r="AB25" s="659"/>
      <c r="AC25" s="659"/>
      <c r="AD25" s="660">
        <v>34885476</v>
      </c>
      <c r="AE25" s="660"/>
      <c r="AF25" s="660"/>
      <c r="AG25" s="660"/>
      <c r="AH25" s="660"/>
      <c r="AI25" s="660"/>
      <c r="AJ25" s="660"/>
      <c r="AK25" s="660"/>
      <c r="AL25" s="624">
        <v>99.8</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7799075</v>
      </c>
      <c r="CS25" s="634"/>
      <c r="CT25" s="634"/>
      <c r="CU25" s="634"/>
      <c r="CV25" s="634"/>
      <c r="CW25" s="634"/>
      <c r="CX25" s="634"/>
      <c r="CY25" s="635"/>
      <c r="CZ25" s="624">
        <v>12.5</v>
      </c>
      <c r="DA25" s="636"/>
      <c r="DB25" s="636"/>
      <c r="DC25" s="637"/>
      <c r="DD25" s="627">
        <v>7016624</v>
      </c>
      <c r="DE25" s="634"/>
      <c r="DF25" s="634"/>
      <c r="DG25" s="634"/>
      <c r="DH25" s="634"/>
      <c r="DI25" s="634"/>
      <c r="DJ25" s="634"/>
      <c r="DK25" s="635"/>
      <c r="DL25" s="627">
        <v>6972412</v>
      </c>
      <c r="DM25" s="634"/>
      <c r="DN25" s="634"/>
      <c r="DO25" s="634"/>
      <c r="DP25" s="634"/>
      <c r="DQ25" s="634"/>
      <c r="DR25" s="634"/>
      <c r="DS25" s="634"/>
      <c r="DT25" s="634"/>
      <c r="DU25" s="634"/>
      <c r="DV25" s="635"/>
      <c r="DW25" s="624">
        <v>19.899999999999999</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14454</v>
      </c>
      <c r="S26" s="622"/>
      <c r="T26" s="622"/>
      <c r="U26" s="622"/>
      <c r="V26" s="622"/>
      <c r="W26" s="622"/>
      <c r="X26" s="622"/>
      <c r="Y26" s="623"/>
      <c r="Z26" s="659">
        <v>0</v>
      </c>
      <c r="AA26" s="659"/>
      <c r="AB26" s="659"/>
      <c r="AC26" s="659"/>
      <c r="AD26" s="660">
        <v>14454</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5006667</v>
      </c>
      <c r="CS26" s="622"/>
      <c r="CT26" s="622"/>
      <c r="CU26" s="622"/>
      <c r="CV26" s="622"/>
      <c r="CW26" s="622"/>
      <c r="CX26" s="622"/>
      <c r="CY26" s="623"/>
      <c r="CZ26" s="624">
        <v>8</v>
      </c>
      <c r="DA26" s="636"/>
      <c r="DB26" s="636"/>
      <c r="DC26" s="637"/>
      <c r="DD26" s="627">
        <v>4511015</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178292</v>
      </c>
      <c r="S27" s="622"/>
      <c r="T27" s="622"/>
      <c r="U27" s="622"/>
      <c r="V27" s="622"/>
      <c r="W27" s="622"/>
      <c r="X27" s="622"/>
      <c r="Y27" s="623"/>
      <c r="Z27" s="659">
        <v>0.3</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13742413</v>
      </c>
      <c r="BH27" s="622"/>
      <c r="BI27" s="622"/>
      <c r="BJ27" s="622"/>
      <c r="BK27" s="622"/>
      <c r="BL27" s="622"/>
      <c r="BM27" s="622"/>
      <c r="BN27" s="623"/>
      <c r="BO27" s="659">
        <v>100</v>
      </c>
      <c r="BP27" s="659"/>
      <c r="BQ27" s="659"/>
      <c r="BR27" s="659"/>
      <c r="BS27" s="660">
        <v>620224</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12631311</v>
      </c>
      <c r="CS27" s="634"/>
      <c r="CT27" s="634"/>
      <c r="CU27" s="634"/>
      <c r="CV27" s="634"/>
      <c r="CW27" s="634"/>
      <c r="CX27" s="634"/>
      <c r="CY27" s="635"/>
      <c r="CZ27" s="624">
        <v>20.3</v>
      </c>
      <c r="DA27" s="636"/>
      <c r="DB27" s="636"/>
      <c r="DC27" s="637"/>
      <c r="DD27" s="627">
        <v>4469047</v>
      </c>
      <c r="DE27" s="634"/>
      <c r="DF27" s="634"/>
      <c r="DG27" s="634"/>
      <c r="DH27" s="634"/>
      <c r="DI27" s="634"/>
      <c r="DJ27" s="634"/>
      <c r="DK27" s="635"/>
      <c r="DL27" s="627">
        <v>3000608</v>
      </c>
      <c r="DM27" s="634"/>
      <c r="DN27" s="634"/>
      <c r="DO27" s="634"/>
      <c r="DP27" s="634"/>
      <c r="DQ27" s="634"/>
      <c r="DR27" s="634"/>
      <c r="DS27" s="634"/>
      <c r="DT27" s="634"/>
      <c r="DU27" s="634"/>
      <c r="DV27" s="635"/>
      <c r="DW27" s="624">
        <v>8.6</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296104</v>
      </c>
      <c r="S28" s="622"/>
      <c r="T28" s="622"/>
      <c r="U28" s="622"/>
      <c r="V28" s="622"/>
      <c r="W28" s="622"/>
      <c r="X28" s="622"/>
      <c r="Y28" s="623"/>
      <c r="Z28" s="659">
        <v>0.5</v>
      </c>
      <c r="AA28" s="659"/>
      <c r="AB28" s="659"/>
      <c r="AC28" s="659"/>
      <c r="AD28" s="660">
        <v>39</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6911122</v>
      </c>
      <c r="CS28" s="622"/>
      <c r="CT28" s="622"/>
      <c r="CU28" s="622"/>
      <c r="CV28" s="622"/>
      <c r="CW28" s="622"/>
      <c r="CX28" s="622"/>
      <c r="CY28" s="623"/>
      <c r="CZ28" s="624">
        <v>11.1</v>
      </c>
      <c r="DA28" s="636"/>
      <c r="DB28" s="636"/>
      <c r="DC28" s="637"/>
      <c r="DD28" s="627">
        <v>6877537</v>
      </c>
      <c r="DE28" s="622"/>
      <c r="DF28" s="622"/>
      <c r="DG28" s="622"/>
      <c r="DH28" s="622"/>
      <c r="DI28" s="622"/>
      <c r="DJ28" s="622"/>
      <c r="DK28" s="623"/>
      <c r="DL28" s="627">
        <v>6877537</v>
      </c>
      <c r="DM28" s="622"/>
      <c r="DN28" s="622"/>
      <c r="DO28" s="622"/>
      <c r="DP28" s="622"/>
      <c r="DQ28" s="622"/>
      <c r="DR28" s="622"/>
      <c r="DS28" s="622"/>
      <c r="DT28" s="622"/>
      <c r="DU28" s="622"/>
      <c r="DV28" s="623"/>
      <c r="DW28" s="624">
        <v>19.7</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65519</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6911122</v>
      </c>
      <c r="CS29" s="634"/>
      <c r="CT29" s="634"/>
      <c r="CU29" s="634"/>
      <c r="CV29" s="634"/>
      <c r="CW29" s="634"/>
      <c r="CX29" s="634"/>
      <c r="CY29" s="635"/>
      <c r="CZ29" s="624">
        <v>11.1</v>
      </c>
      <c r="DA29" s="636"/>
      <c r="DB29" s="636"/>
      <c r="DC29" s="637"/>
      <c r="DD29" s="627">
        <v>6877537</v>
      </c>
      <c r="DE29" s="634"/>
      <c r="DF29" s="634"/>
      <c r="DG29" s="634"/>
      <c r="DH29" s="634"/>
      <c r="DI29" s="634"/>
      <c r="DJ29" s="634"/>
      <c r="DK29" s="635"/>
      <c r="DL29" s="627">
        <v>6877537</v>
      </c>
      <c r="DM29" s="634"/>
      <c r="DN29" s="634"/>
      <c r="DO29" s="634"/>
      <c r="DP29" s="634"/>
      <c r="DQ29" s="634"/>
      <c r="DR29" s="634"/>
      <c r="DS29" s="634"/>
      <c r="DT29" s="634"/>
      <c r="DU29" s="634"/>
      <c r="DV29" s="635"/>
      <c r="DW29" s="624">
        <v>19.7</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9529891</v>
      </c>
      <c r="S30" s="622"/>
      <c r="T30" s="622"/>
      <c r="U30" s="622"/>
      <c r="V30" s="622"/>
      <c r="W30" s="622"/>
      <c r="X30" s="622"/>
      <c r="Y30" s="623"/>
      <c r="Z30" s="659">
        <v>15.2</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6707611</v>
      </c>
      <c r="CS30" s="622"/>
      <c r="CT30" s="622"/>
      <c r="CU30" s="622"/>
      <c r="CV30" s="622"/>
      <c r="CW30" s="622"/>
      <c r="CX30" s="622"/>
      <c r="CY30" s="623"/>
      <c r="CZ30" s="624">
        <v>10.8</v>
      </c>
      <c r="DA30" s="636"/>
      <c r="DB30" s="636"/>
      <c r="DC30" s="637"/>
      <c r="DD30" s="627">
        <v>6674033</v>
      </c>
      <c r="DE30" s="622"/>
      <c r="DF30" s="622"/>
      <c r="DG30" s="622"/>
      <c r="DH30" s="622"/>
      <c r="DI30" s="622"/>
      <c r="DJ30" s="622"/>
      <c r="DK30" s="623"/>
      <c r="DL30" s="627">
        <v>6674033</v>
      </c>
      <c r="DM30" s="622"/>
      <c r="DN30" s="622"/>
      <c r="DO30" s="622"/>
      <c r="DP30" s="622"/>
      <c r="DQ30" s="622"/>
      <c r="DR30" s="622"/>
      <c r="DS30" s="622"/>
      <c r="DT30" s="622"/>
      <c r="DU30" s="622"/>
      <c r="DV30" s="623"/>
      <c r="DW30" s="624">
        <v>19.100000000000001</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18"/>
      <c r="AV31" s="218"/>
      <c r="AW31" s="218"/>
      <c r="AX31" s="679" t="s">
        <v>177</v>
      </c>
      <c r="AY31" s="680"/>
      <c r="AZ31" s="680"/>
      <c r="BA31" s="680"/>
      <c r="BB31" s="680"/>
      <c r="BC31" s="680"/>
      <c r="BD31" s="680"/>
      <c r="BE31" s="680"/>
      <c r="BF31" s="681"/>
      <c r="BG31" s="683">
        <v>99.2</v>
      </c>
      <c r="BH31" s="684"/>
      <c r="BI31" s="684"/>
      <c r="BJ31" s="684"/>
      <c r="BK31" s="684"/>
      <c r="BL31" s="684"/>
      <c r="BM31" s="685">
        <v>97</v>
      </c>
      <c r="BN31" s="684"/>
      <c r="BO31" s="684"/>
      <c r="BP31" s="684"/>
      <c r="BQ31" s="686"/>
      <c r="BR31" s="683">
        <v>99.3</v>
      </c>
      <c r="BS31" s="684"/>
      <c r="BT31" s="684"/>
      <c r="BU31" s="684"/>
      <c r="BV31" s="684"/>
      <c r="BW31" s="684"/>
      <c r="BX31" s="685">
        <v>97</v>
      </c>
      <c r="BY31" s="684"/>
      <c r="BZ31" s="684"/>
      <c r="CA31" s="684"/>
      <c r="CB31" s="686"/>
      <c r="CD31" s="642"/>
      <c r="CE31" s="643"/>
      <c r="CF31" s="618" t="s">
        <v>300</v>
      </c>
      <c r="CG31" s="619"/>
      <c r="CH31" s="619"/>
      <c r="CI31" s="619"/>
      <c r="CJ31" s="619"/>
      <c r="CK31" s="619"/>
      <c r="CL31" s="619"/>
      <c r="CM31" s="619"/>
      <c r="CN31" s="619"/>
      <c r="CO31" s="619"/>
      <c r="CP31" s="619"/>
      <c r="CQ31" s="620"/>
      <c r="CR31" s="621">
        <v>203511</v>
      </c>
      <c r="CS31" s="634"/>
      <c r="CT31" s="634"/>
      <c r="CU31" s="634"/>
      <c r="CV31" s="634"/>
      <c r="CW31" s="634"/>
      <c r="CX31" s="634"/>
      <c r="CY31" s="635"/>
      <c r="CZ31" s="624">
        <v>0.3</v>
      </c>
      <c r="DA31" s="636"/>
      <c r="DB31" s="636"/>
      <c r="DC31" s="637"/>
      <c r="DD31" s="627">
        <v>203504</v>
      </c>
      <c r="DE31" s="634"/>
      <c r="DF31" s="634"/>
      <c r="DG31" s="634"/>
      <c r="DH31" s="634"/>
      <c r="DI31" s="634"/>
      <c r="DJ31" s="634"/>
      <c r="DK31" s="635"/>
      <c r="DL31" s="627">
        <v>203504</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5375038</v>
      </c>
      <c r="S32" s="622"/>
      <c r="T32" s="622"/>
      <c r="U32" s="622"/>
      <c r="V32" s="622"/>
      <c r="W32" s="622"/>
      <c r="X32" s="622"/>
      <c r="Y32" s="623"/>
      <c r="Z32" s="659">
        <v>8.6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14" t="s">
        <v>302</v>
      </c>
      <c r="AX32" s="618" t="s">
        <v>303</v>
      </c>
      <c r="AY32" s="619"/>
      <c r="AZ32" s="619"/>
      <c r="BA32" s="619"/>
      <c r="BB32" s="619"/>
      <c r="BC32" s="619"/>
      <c r="BD32" s="619"/>
      <c r="BE32" s="619"/>
      <c r="BF32" s="620"/>
      <c r="BG32" s="687">
        <v>99.2</v>
      </c>
      <c r="BH32" s="634"/>
      <c r="BI32" s="634"/>
      <c r="BJ32" s="634"/>
      <c r="BK32" s="634"/>
      <c r="BL32" s="634"/>
      <c r="BM32" s="625">
        <v>98</v>
      </c>
      <c r="BN32" s="634"/>
      <c r="BO32" s="634"/>
      <c r="BP32" s="634"/>
      <c r="BQ32" s="657"/>
      <c r="BR32" s="687">
        <v>99.5</v>
      </c>
      <c r="BS32" s="634"/>
      <c r="BT32" s="634"/>
      <c r="BU32" s="634"/>
      <c r="BV32" s="634"/>
      <c r="BW32" s="634"/>
      <c r="BX32" s="625">
        <v>98.3</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700994</v>
      </c>
      <c r="S33" s="622"/>
      <c r="T33" s="622"/>
      <c r="U33" s="622"/>
      <c r="V33" s="622"/>
      <c r="W33" s="622"/>
      <c r="X33" s="622"/>
      <c r="Y33" s="623"/>
      <c r="Z33" s="659">
        <v>1.1000000000000001</v>
      </c>
      <c r="AA33" s="659"/>
      <c r="AB33" s="659"/>
      <c r="AC33" s="659"/>
      <c r="AD33" s="660">
        <v>62494</v>
      </c>
      <c r="AE33" s="660"/>
      <c r="AF33" s="660"/>
      <c r="AG33" s="660"/>
      <c r="AH33" s="660"/>
      <c r="AI33" s="660"/>
      <c r="AJ33" s="660"/>
      <c r="AK33" s="660"/>
      <c r="AL33" s="624">
        <v>0.2</v>
      </c>
      <c r="AM33" s="625"/>
      <c r="AN33" s="625"/>
      <c r="AO33" s="661"/>
      <c r="AP33" s="664"/>
      <c r="AQ33" s="665"/>
      <c r="AR33" s="665"/>
      <c r="AS33" s="665"/>
      <c r="AT33" s="697"/>
      <c r="AU33" s="219"/>
      <c r="AV33" s="219"/>
      <c r="AW33" s="219"/>
      <c r="AX33" s="602" t="s">
        <v>306</v>
      </c>
      <c r="AY33" s="603"/>
      <c r="AZ33" s="603"/>
      <c r="BA33" s="603"/>
      <c r="BB33" s="603"/>
      <c r="BC33" s="603"/>
      <c r="BD33" s="603"/>
      <c r="BE33" s="603"/>
      <c r="BF33" s="604"/>
      <c r="BG33" s="682">
        <v>99</v>
      </c>
      <c r="BH33" s="606"/>
      <c r="BI33" s="606"/>
      <c r="BJ33" s="606"/>
      <c r="BK33" s="606"/>
      <c r="BL33" s="606"/>
      <c r="BM33" s="652">
        <v>95.9</v>
      </c>
      <c r="BN33" s="606"/>
      <c r="BO33" s="606"/>
      <c r="BP33" s="606"/>
      <c r="BQ33" s="669"/>
      <c r="BR33" s="682">
        <v>98.9</v>
      </c>
      <c r="BS33" s="606"/>
      <c r="BT33" s="606"/>
      <c r="BU33" s="606"/>
      <c r="BV33" s="606"/>
      <c r="BW33" s="606"/>
      <c r="BX33" s="652">
        <v>95.6</v>
      </c>
      <c r="BY33" s="606"/>
      <c r="BZ33" s="606"/>
      <c r="CA33" s="606"/>
      <c r="CB33" s="669"/>
      <c r="CD33" s="618" t="s">
        <v>307</v>
      </c>
      <c r="CE33" s="619"/>
      <c r="CF33" s="619"/>
      <c r="CG33" s="619"/>
      <c r="CH33" s="619"/>
      <c r="CI33" s="619"/>
      <c r="CJ33" s="619"/>
      <c r="CK33" s="619"/>
      <c r="CL33" s="619"/>
      <c r="CM33" s="619"/>
      <c r="CN33" s="619"/>
      <c r="CO33" s="619"/>
      <c r="CP33" s="619"/>
      <c r="CQ33" s="620"/>
      <c r="CR33" s="621">
        <v>29015119</v>
      </c>
      <c r="CS33" s="634"/>
      <c r="CT33" s="634"/>
      <c r="CU33" s="634"/>
      <c r="CV33" s="634"/>
      <c r="CW33" s="634"/>
      <c r="CX33" s="634"/>
      <c r="CY33" s="635"/>
      <c r="CZ33" s="624">
        <v>46.6</v>
      </c>
      <c r="DA33" s="636"/>
      <c r="DB33" s="636"/>
      <c r="DC33" s="637"/>
      <c r="DD33" s="627">
        <v>22229247</v>
      </c>
      <c r="DE33" s="634"/>
      <c r="DF33" s="634"/>
      <c r="DG33" s="634"/>
      <c r="DH33" s="634"/>
      <c r="DI33" s="634"/>
      <c r="DJ33" s="634"/>
      <c r="DK33" s="635"/>
      <c r="DL33" s="627">
        <v>16278134</v>
      </c>
      <c r="DM33" s="634"/>
      <c r="DN33" s="634"/>
      <c r="DO33" s="634"/>
      <c r="DP33" s="634"/>
      <c r="DQ33" s="634"/>
      <c r="DR33" s="634"/>
      <c r="DS33" s="634"/>
      <c r="DT33" s="634"/>
      <c r="DU33" s="634"/>
      <c r="DV33" s="635"/>
      <c r="DW33" s="624">
        <v>46.5</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2195672</v>
      </c>
      <c r="S34" s="622"/>
      <c r="T34" s="622"/>
      <c r="U34" s="622"/>
      <c r="V34" s="622"/>
      <c r="W34" s="622"/>
      <c r="X34" s="622"/>
      <c r="Y34" s="623"/>
      <c r="Z34" s="659">
        <v>3.5</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8787758</v>
      </c>
      <c r="CS34" s="622"/>
      <c r="CT34" s="622"/>
      <c r="CU34" s="622"/>
      <c r="CV34" s="622"/>
      <c r="CW34" s="622"/>
      <c r="CX34" s="622"/>
      <c r="CY34" s="623"/>
      <c r="CZ34" s="624">
        <v>14.1</v>
      </c>
      <c r="DA34" s="636"/>
      <c r="DB34" s="636"/>
      <c r="DC34" s="637"/>
      <c r="DD34" s="627">
        <v>6566132</v>
      </c>
      <c r="DE34" s="622"/>
      <c r="DF34" s="622"/>
      <c r="DG34" s="622"/>
      <c r="DH34" s="622"/>
      <c r="DI34" s="622"/>
      <c r="DJ34" s="622"/>
      <c r="DK34" s="623"/>
      <c r="DL34" s="627">
        <v>4864758</v>
      </c>
      <c r="DM34" s="622"/>
      <c r="DN34" s="622"/>
      <c r="DO34" s="622"/>
      <c r="DP34" s="622"/>
      <c r="DQ34" s="622"/>
      <c r="DR34" s="622"/>
      <c r="DS34" s="622"/>
      <c r="DT34" s="622"/>
      <c r="DU34" s="622"/>
      <c r="DV34" s="623"/>
      <c r="DW34" s="624">
        <v>13.9</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515545</v>
      </c>
      <c r="S35" s="622"/>
      <c r="T35" s="622"/>
      <c r="U35" s="622"/>
      <c r="V35" s="622"/>
      <c r="W35" s="622"/>
      <c r="X35" s="622"/>
      <c r="Y35" s="623"/>
      <c r="Z35" s="659">
        <v>0.8</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972146</v>
      </c>
      <c r="CS35" s="634"/>
      <c r="CT35" s="634"/>
      <c r="CU35" s="634"/>
      <c r="CV35" s="634"/>
      <c r="CW35" s="634"/>
      <c r="CX35" s="634"/>
      <c r="CY35" s="635"/>
      <c r="CZ35" s="624">
        <v>1.6</v>
      </c>
      <c r="DA35" s="636"/>
      <c r="DB35" s="636"/>
      <c r="DC35" s="637"/>
      <c r="DD35" s="627">
        <v>884281</v>
      </c>
      <c r="DE35" s="634"/>
      <c r="DF35" s="634"/>
      <c r="DG35" s="634"/>
      <c r="DH35" s="634"/>
      <c r="DI35" s="634"/>
      <c r="DJ35" s="634"/>
      <c r="DK35" s="635"/>
      <c r="DL35" s="627">
        <v>884281</v>
      </c>
      <c r="DM35" s="634"/>
      <c r="DN35" s="634"/>
      <c r="DO35" s="634"/>
      <c r="DP35" s="634"/>
      <c r="DQ35" s="634"/>
      <c r="DR35" s="634"/>
      <c r="DS35" s="634"/>
      <c r="DT35" s="634"/>
      <c r="DU35" s="634"/>
      <c r="DV35" s="635"/>
      <c r="DW35" s="624">
        <v>2.5</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2301740</v>
      </c>
      <c r="S36" s="622"/>
      <c r="T36" s="622"/>
      <c r="U36" s="622"/>
      <c r="V36" s="622"/>
      <c r="W36" s="622"/>
      <c r="X36" s="622"/>
      <c r="Y36" s="623"/>
      <c r="Z36" s="659">
        <v>3.7</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9396122</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21504</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11680054</v>
      </c>
      <c r="CS36" s="622"/>
      <c r="CT36" s="622"/>
      <c r="CU36" s="622"/>
      <c r="CV36" s="622"/>
      <c r="CW36" s="622"/>
      <c r="CX36" s="622"/>
      <c r="CY36" s="623"/>
      <c r="CZ36" s="624">
        <v>18.8</v>
      </c>
      <c r="DA36" s="636"/>
      <c r="DB36" s="636"/>
      <c r="DC36" s="637"/>
      <c r="DD36" s="627">
        <v>9077021</v>
      </c>
      <c r="DE36" s="622"/>
      <c r="DF36" s="622"/>
      <c r="DG36" s="622"/>
      <c r="DH36" s="622"/>
      <c r="DI36" s="622"/>
      <c r="DJ36" s="622"/>
      <c r="DK36" s="623"/>
      <c r="DL36" s="627">
        <v>6780293</v>
      </c>
      <c r="DM36" s="622"/>
      <c r="DN36" s="622"/>
      <c r="DO36" s="622"/>
      <c r="DP36" s="622"/>
      <c r="DQ36" s="622"/>
      <c r="DR36" s="622"/>
      <c r="DS36" s="622"/>
      <c r="DT36" s="622"/>
      <c r="DU36" s="622"/>
      <c r="DV36" s="623"/>
      <c r="DW36" s="624">
        <v>19.399999999999999</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1022800</v>
      </c>
      <c r="S37" s="622"/>
      <c r="T37" s="622"/>
      <c r="U37" s="622"/>
      <c r="V37" s="622"/>
      <c r="W37" s="622"/>
      <c r="X37" s="622"/>
      <c r="Y37" s="623"/>
      <c r="Z37" s="659">
        <v>1.6</v>
      </c>
      <c r="AA37" s="659"/>
      <c r="AB37" s="659"/>
      <c r="AC37" s="659"/>
      <c r="AD37" s="660">
        <v>7336</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2236096</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-148012</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2583565</v>
      </c>
      <c r="CS37" s="634"/>
      <c r="CT37" s="634"/>
      <c r="CU37" s="634"/>
      <c r="CV37" s="634"/>
      <c r="CW37" s="634"/>
      <c r="CX37" s="634"/>
      <c r="CY37" s="635"/>
      <c r="CZ37" s="624">
        <v>4.2</v>
      </c>
      <c r="DA37" s="636"/>
      <c r="DB37" s="636"/>
      <c r="DC37" s="637"/>
      <c r="DD37" s="627">
        <v>2453865</v>
      </c>
      <c r="DE37" s="634"/>
      <c r="DF37" s="634"/>
      <c r="DG37" s="634"/>
      <c r="DH37" s="634"/>
      <c r="DI37" s="634"/>
      <c r="DJ37" s="634"/>
      <c r="DK37" s="635"/>
      <c r="DL37" s="627">
        <v>2433782</v>
      </c>
      <c r="DM37" s="634"/>
      <c r="DN37" s="634"/>
      <c r="DO37" s="634"/>
      <c r="DP37" s="634"/>
      <c r="DQ37" s="634"/>
      <c r="DR37" s="634"/>
      <c r="DS37" s="634"/>
      <c r="DT37" s="634"/>
      <c r="DU37" s="634"/>
      <c r="DV37" s="635"/>
      <c r="DW37" s="624">
        <v>7</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3776000</v>
      </c>
      <c r="S38" s="622"/>
      <c r="T38" s="622"/>
      <c r="U38" s="622"/>
      <c r="V38" s="622"/>
      <c r="W38" s="622"/>
      <c r="X38" s="622"/>
      <c r="Y38" s="623"/>
      <c r="Z38" s="659">
        <v>6</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1461170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14020</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4948962</v>
      </c>
      <c r="CS38" s="622"/>
      <c r="CT38" s="622"/>
      <c r="CU38" s="622"/>
      <c r="CV38" s="622"/>
      <c r="CW38" s="622"/>
      <c r="CX38" s="622"/>
      <c r="CY38" s="623"/>
      <c r="CZ38" s="624">
        <v>8</v>
      </c>
      <c r="DA38" s="636"/>
      <c r="DB38" s="636"/>
      <c r="DC38" s="637"/>
      <c r="DD38" s="627">
        <v>4129003</v>
      </c>
      <c r="DE38" s="622"/>
      <c r="DF38" s="622"/>
      <c r="DG38" s="622"/>
      <c r="DH38" s="622"/>
      <c r="DI38" s="622"/>
      <c r="DJ38" s="622"/>
      <c r="DK38" s="623"/>
      <c r="DL38" s="627">
        <v>3748802</v>
      </c>
      <c r="DM38" s="622"/>
      <c r="DN38" s="622"/>
      <c r="DO38" s="622"/>
      <c r="DP38" s="622"/>
      <c r="DQ38" s="622"/>
      <c r="DR38" s="622"/>
      <c r="DS38" s="622"/>
      <c r="DT38" s="622"/>
      <c r="DU38" s="622"/>
      <c r="DV38" s="623"/>
      <c r="DW38" s="624">
        <v>10.7</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915477</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20697</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1422560</v>
      </c>
      <c r="CS39" s="634"/>
      <c r="CT39" s="634"/>
      <c r="CU39" s="634"/>
      <c r="CV39" s="634"/>
      <c r="CW39" s="634"/>
      <c r="CX39" s="634"/>
      <c r="CY39" s="635"/>
      <c r="CZ39" s="624">
        <v>2.2999999999999998</v>
      </c>
      <c r="DA39" s="636"/>
      <c r="DB39" s="636"/>
      <c r="DC39" s="637"/>
      <c r="DD39" s="627">
        <v>1096132</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3956</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83</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1203639</v>
      </c>
      <c r="CS40" s="622"/>
      <c r="CT40" s="622"/>
      <c r="CU40" s="622"/>
      <c r="CV40" s="622"/>
      <c r="CW40" s="622"/>
      <c r="CX40" s="622"/>
      <c r="CY40" s="623"/>
      <c r="CZ40" s="624">
        <v>1.9</v>
      </c>
      <c r="DA40" s="636"/>
      <c r="DB40" s="636"/>
      <c r="DC40" s="637"/>
      <c r="DD40" s="627">
        <v>476678</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62706746</v>
      </c>
      <c r="S41" s="646"/>
      <c r="T41" s="646"/>
      <c r="U41" s="646"/>
      <c r="V41" s="646"/>
      <c r="W41" s="646"/>
      <c r="X41" s="646"/>
      <c r="Y41" s="649"/>
      <c r="Z41" s="650">
        <v>100</v>
      </c>
      <c r="AA41" s="650"/>
      <c r="AB41" s="650"/>
      <c r="AC41" s="650"/>
      <c r="AD41" s="651">
        <v>34969799</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845999</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3933424</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357</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5852894</v>
      </c>
      <c r="CS42" s="634"/>
      <c r="CT42" s="634"/>
      <c r="CU42" s="634"/>
      <c r="CV42" s="634"/>
      <c r="CW42" s="634"/>
      <c r="CX42" s="634"/>
      <c r="CY42" s="635"/>
      <c r="CZ42" s="624">
        <v>9.4</v>
      </c>
      <c r="DA42" s="636"/>
      <c r="DB42" s="636"/>
      <c r="DC42" s="637"/>
      <c r="DD42" s="627">
        <v>1295041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342</v>
      </c>
      <c r="CD43" s="618" t="s">
        <v>343</v>
      </c>
      <c r="CE43" s="619"/>
      <c r="CF43" s="619"/>
      <c r="CG43" s="619"/>
      <c r="CH43" s="619"/>
      <c r="CI43" s="619"/>
      <c r="CJ43" s="619"/>
      <c r="CK43" s="619"/>
      <c r="CL43" s="619"/>
      <c r="CM43" s="619"/>
      <c r="CN43" s="619"/>
      <c r="CO43" s="619"/>
      <c r="CP43" s="619"/>
      <c r="CQ43" s="620"/>
      <c r="CR43" s="621">
        <v>118793</v>
      </c>
      <c r="CS43" s="634"/>
      <c r="CT43" s="634"/>
      <c r="CU43" s="634"/>
      <c r="CV43" s="634"/>
      <c r="CW43" s="634"/>
      <c r="CX43" s="634"/>
      <c r="CY43" s="635"/>
      <c r="CZ43" s="624">
        <v>0.2</v>
      </c>
      <c r="DA43" s="636"/>
      <c r="DB43" s="636"/>
      <c r="DC43" s="637"/>
      <c r="DD43" s="627">
        <v>118707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5443234</v>
      </c>
      <c r="CS44" s="622"/>
      <c r="CT44" s="622"/>
      <c r="CU44" s="622"/>
      <c r="CV44" s="622"/>
      <c r="CW44" s="622"/>
      <c r="CX44" s="622"/>
      <c r="CY44" s="623"/>
      <c r="CZ44" s="624">
        <v>8.6999999999999993</v>
      </c>
      <c r="DA44" s="625"/>
      <c r="DB44" s="625"/>
      <c r="DC44" s="626"/>
      <c r="DD44" s="627">
        <v>1111313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1260499</v>
      </c>
      <c r="CS45" s="634"/>
      <c r="CT45" s="634"/>
      <c r="CU45" s="634"/>
      <c r="CV45" s="634"/>
      <c r="CW45" s="634"/>
      <c r="CX45" s="634"/>
      <c r="CY45" s="635"/>
      <c r="CZ45" s="624">
        <v>2</v>
      </c>
      <c r="DA45" s="636"/>
      <c r="DB45" s="636"/>
      <c r="DC45" s="637"/>
      <c r="DD45" s="627">
        <v>84972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348</v>
      </c>
      <c r="CG46" s="619"/>
      <c r="CH46" s="619"/>
      <c r="CI46" s="619"/>
      <c r="CJ46" s="619"/>
      <c r="CK46" s="619"/>
      <c r="CL46" s="619"/>
      <c r="CM46" s="619"/>
      <c r="CN46" s="619"/>
      <c r="CO46" s="619"/>
      <c r="CP46" s="619"/>
      <c r="CQ46" s="620"/>
      <c r="CR46" s="621">
        <v>3612343</v>
      </c>
      <c r="CS46" s="622"/>
      <c r="CT46" s="622"/>
      <c r="CU46" s="622"/>
      <c r="CV46" s="622"/>
      <c r="CW46" s="622"/>
      <c r="CX46" s="622"/>
      <c r="CY46" s="623"/>
      <c r="CZ46" s="624">
        <v>5.8</v>
      </c>
      <c r="DA46" s="625"/>
      <c r="DB46" s="625"/>
      <c r="DC46" s="626"/>
      <c r="DD46" s="627">
        <v>1015949</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349</v>
      </c>
      <c r="CG47" s="619"/>
      <c r="CH47" s="619"/>
      <c r="CI47" s="619"/>
      <c r="CJ47" s="619"/>
      <c r="CK47" s="619"/>
      <c r="CL47" s="619"/>
      <c r="CM47" s="619"/>
      <c r="CN47" s="619"/>
      <c r="CO47" s="619"/>
      <c r="CP47" s="619"/>
      <c r="CQ47" s="620"/>
      <c r="CR47" s="621">
        <v>409660</v>
      </c>
      <c r="CS47" s="634"/>
      <c r="CT47" s="634"/>
      <c r="CU47" s="634"/>
      <c r="CV47" s="634"/>
      <c r="CW47" s="634"/>
      <c r="CX47" s="634"/>
      <c r="CY47" s="635"/>
      <c r="CZ47" s="624">
        <v>0.7</v>
      </c>
      <c r="DA47" s="636"/>
      <c r="DB47" s="636"/>
      <c r="DC47" s="637"/>
      <c r="DD47" s="627">
        <v>183728</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351</v>
      </c>
      <c r="CE49" s="603"/>
      <c r="CF49" s="603"/>
      <c r="CG49" s="603"/>
      <c r="CH49" s="603"/>
      <c r="CI49" s="603"/>
      <c r="CJ49" s="603"/>
      <c r="CK49" s="603"/>
      <c r="CL49" s="603"/>
      <c r="CM49" s="603"/>
      <c r="CN49" s="603"/>
      <c r="CO49" s="603"/>
      <c r="CP49" s="603"/>
      <c r="CQ49" s="604"/>
      <c r="CR49" s="605">
        <v>62209521</v>
      </c>
      <c r="CS49" s="606"/>
      <c r="CT49" s="606"/>
      <c r="CU49" s="606"/>
      <c r="CV49" s="606"/>
      <c r="CW49" s="606"/>
      <c r="CX49" s="606"/>
      <c r="CY49" s="607"/>
      <c r="CZ49" s="608">
        <v>100</v>
      </c>
      <c r="DA49" s="609"/>
      <c r="DB49" s="609"/>
      <c r="DC49" s="610"/>
      <c r="DD49" s="611">
        <v>41887496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DItesXb9vVRYe3i2hMBtyb04qHv7KnRUv6zvK3X7Lc+n0EgK1KLtWkDQlUFTfzre5MYbojyt1hLdvYI4SYRQMw==" saltValue="GRLIYroYMWtUusmCYdtOe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374</v>
      </c>
      <c r="C7" s="1048"/>
      <c r="D7" s="1048"/>
      <c r="E7" s="1048"/>
      <c r="F7" s="1048"/>
      <c r="G7" s="1048"/>
      <c r="H7" s="1048"/>
      <c r="I7" s="1048"/>
      <c r="J7" s="1048"/>
      <c r="K7" s="1048"/>
      <c r="L7" s="1048"/>
      <c r="M7" s="1048"/>
      <c r="N7" s="1048"/>
      <c r="O7" s="1048"/>
      <c r="P7" s="1049"/>
      <c r="Q7" s="1102">
        <v>63272</v>
      </c>
      <c r="R7" s="1103"/>
      <c r="S7" s="1103"/>
      <c r="T7" s="1103"/>
      <c r="U7" s="1103"/>
      <c r="V7" s="1103">
        <v>62775</v>
      </c>
      <c r="W7" s="1103"/>
      <c r="X7" s="1103"/>
      <c r="Y7" s="1103"/>
      <c r="Z7" s="1103"/>
      <c r="AA7" s="1103">
        <f>Q7-V7</f>
        <v>497</v>
      </c>
      <c r="AB7" s="1103"/>
      <c r="AC7" s="1103"/>
      <c r="AD7" s="1103"/>
      <c r="AE7" s="1104"/>
      <c r="AF7" s="1105">
        <v>164</v>
      </c>
      <c r="AG7" s="1106"/>
      <c r="AH7" s="1106"/>
      <c r="AI7" s="1106"/>
      <c r="AJ7" s="1107"/>
      <c r="AK7" s="1108">
        <v>516</v>
      </c>
      <c r="AL7" s="1109"/>
      <c r="AM7" s="1109"/>
      <c r="AN7" s="1109"/>
      <c r="AO7" s="1109"/>
      <c r="AP7" s="1109">
        <v>51569</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556</v>
      </c>
      <c r="BT7" s="1100"/>
      <c r="BU7" s="1100"/>
      <c r="BV7" s="1100"/>
      <c r="BW7" s="1100"/>
      <c r="BX7" s="1100"/>
      <c r="BY7" s="1100"/>
      <c r="BZ7" s="1100"/>
      <c r="CA7" s="1100"/>
      <c r="CB7" s="1100"/>
      <c r="CC7" s="1100"/>
      <c r="CD7" s="1100"/>
      <c r="CE7" s="1100"/>
      <c r="CF7" s="1100"/>
      <c r="CG7" s="1112"/>
      <c r="CH7" s="1096">
        <v>-3</v>
      </c>
      <c r="CI7" s="1097"/>
      <c r="CJ7" s="1097"/>
      <c r="CK7" s="1097"/>
      <c r="CL7" s="1098"/>
      <c r="CM7" s="1096">
        <v>182</v>
      </c>
      <c r="CN7" s="1097"/>
      <c r="CO7" s="1097"/>
      <c r="CP7" s="1097"/>
      <c r="CQ7" s="1098"/>
      <c r="CR7" s="1096">
        <v>0</v>
      </c>
      <c r="CS7" s="1097"/>
      <c r="CT7" s="1097"/>
      <c r="CU7" s="1097"/>
      <c r="CV7" s="1098"/>
      <c r="CW7" s="1096">
        <v>0</v>
      </c>
      <c r="CX7" s="1097"/>
      <c r="CY7" s="1097"/>
      <c r="CZ7" s="1097"/>
      <c r="DA7" s="1098"/>
      <c r="DB7" s="1096">
        <v>0</v>
      </c>
      <c r="DC7" s="1097"/>
      <c r="DD7" s="1097"/>
      <c r="DE7" s="1097"/>
      <c r="DF7" s="1098"/>
      <c r="DG7" s="1096" t="s">
        <v>493</v>
      </c>
      <c r="DH7" s="1097"/>
      <c r="DI7" s="1097"/>
      <c r="DJ7" s="1097"/>
      <c r="DK7" s="1098"/>
      <c r="DL7" s="1096" t="s">
        <v>493</v>
      </c>
      <c r="DM7" s="1097"/>
      <c r="DN7" s="1097"/>
      <c r="DO7" s="1097"/>
      <c r="DP7" s="1098"/>
      <c r="DQ7" s="1096" t="s">
        <v>493</v>
      </c>
      <c r="DR7" s="1097"/>
      <c r="DS7" s="1097"/>
      <c r="DT7" s="1097"/>
      <c r="DU7" s="1098"/>
      <c r="DV7" s="1099"/>
      <c r="DW7" s="1100"/>
      <c r="DX7" s="1100"/>
      <c r="DY7" s="1100"/>
      <c r="DZ7" s="1101"/>
      <c r="EA7" s="234"/>
    </row>
    <row r="8" spans="1:131" s="235" customFormat="1" ht="26.25" customHeight="1" x14ac:dyDescent="0.15">
      <c r="A8" s="238">
        <v>2</v>
      </c>
      <c r="B8" s="1030" t="s">
        <v>375</v>
      </c>
      <c r="C8" s="1031"/>
      <c r="D8" s="1031"/>
      <c r="E8" s="1031"/>
      <c r="F8" s="1031"/>
      <c r="G8" s="1031"/>
      <c r="H8" s="1031"/>
      <c r="I8" s="1031"/>
      <c r="J8" s="1031"/>
      <c r="K8" s="1031"/>
      <c r="L8" s="1031"/>
      <c r="M8" s="1031"/>
      <c r="N8" s="1031"/>
      <c r="O8" s="1031"/>
      <c r="P8" s="1032"/>
      <c r="Q8" s="1038">
        <v>105</v>
      </c>
      <c r="R8" s="1039"/>
      <c r="S8" s="1039"/>
      <c r="T8" s="1039"/>
      <c r="U8" s="1039"/>
      <c r="V8" s="1039">
        <v>105</v>
      </c>
      <c r="W8" s="1039"/>
      <c r="X8" s="1039"/>
      <c r="Y8" s="1039"/>
      <c r="Z8" s="1039"/>
      <c r="AA8" s="1039">
        <f>Q8-V8</f>
        <v>0</v>
      </c>
      <c r="AB8" s="1039"/>
      <c r="AC8" s="1039"/>
      <c r="AD8" s="1039"/>
      <c r="AE8" s="1040"/>
      <c r="AF8" s="1035" t="s">
        <v>122</v>
      </c>
      <c r="AG8" s="1036"/>
      <c r="AH8" s="1036"/>
      <c r="AI8" s="1036"/>
      <c r="AJ8" s="1037"/>
      <c r="AK8" s="1080">
        <v>97</v>
      </c>
      <c r="AL8" s="1081"/>
      <c r="AM8" s="1081"/>
      <c r="AN8" s="1081"/>
      <c r="AO8" s="1081"/>
      <c r="AP8" s="1081">
        <v>78</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557</v>
      </c>
      <c r="BT8" s="993"/>
      <c r="BU8" s="993"/>
      <c r="BV8" s="993"/>
      <c r="BW8" s="993"/>
      <c r="BX8" s="993"/>
      <c r="BY8" s="993"/>
      <c r="BZ8" s="993"/>
      <c r="CA8" s="993"/>
      <c r="CB8" s="993"/>
      <c r="CC8" s="993"/>
      <c r="CD8" s="993"/>
      <c r="CE8" s="993"/>
      <c r="CF8" s="993"/>
      <c r="CG8" s="1014"/>
      <c r="CH8" s="989">
        <v>114</v>
      </c>
      <c r="CI8" s="990"/>
      <c r="CJ8" s="990"/>
      <c r="CK8" s="990"/>
      <c r="CL8" s="991"/>
      <c r="CM8" s="989">
        <v>1545</v>
      </c>
      <c r="CN8" s="990"/>
      <c r="CO8" s="990"/>
      <c r="CP8" s="990"/>
      <c r="CQ8" s="991"/>
      <c r="CR8" s="989">
        <v>0</v>
      </c>
      <c r="CS8" s="990"/>
      <c r="CT8" s="990"/>
      <c r="CU8" s="990"/>
      <c r="CV8" s="991"/>
      <c r="CW8" s="989">
        <v>0</v>
      </c>
      <c r="CX8" s="990"/>
      <c r="CY8" s="990"/>
      <c r="CZ8" s="990"/>
      <c r="DA8" s="991"/>
      <c r="DB8" s="989">
        <v>0</v>
      </c>
      <c r="DC8" s="990"/>
      <c r="DD8" s="990"/>
      <c r="DE8" s="990"/>
      <c r="DF8" s="991"/>
      <c r="DG8" s="989" t="s">
        <v>493</v>
      </c>
      <c r="DH8" s="990"/>
      <c r="DI8" s="990"/>
      <c r="DJ8" s="990"/>
      <c r="DK8" s="991"/>
      <c r="DL8" s="989" t="s">
        <v>493</v>
      </c>
      <c r="DM8" s="990"/>
      <c r="DN8" s="990"/>
      <c r="DO8" s="990"/>
      <c r="DP8" s="991"/>
      <c r="DQ8" s="989" t="s">
        <v>493</v>
      </c>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558</v>
      </c>
      <c r="BT9" s="993"/>
      <c r="BU9" s="993"/>
      <c r="BV9" s="993"/>
      <c r="BW9" s="993"/>
      <c r="BX9" s="993"/>
      <c r="BY9" s="993"/>
      <c r="BZ9" s="993"/>
      <c r="CA9" s="993"/>
      <c r="CB9" s="993"/>
      <c r="CC9" s="993"/>
      <c r="CD9" s="993"/>
      <c r="CE9" s="993"/>
      <c r="CF9" s="993"/>
      <c r="CG9" s="1014"/>
      <c r="CH9" s="989">
        <v>24</v>
      </c>
      <c r="CI9" s="990"/>
      <c r="CJ9" s="990"/>
      <c r="CK9" s="990"/>
      <c r="CL9" s="991"/>
      <c r="CM9" s="989">
        <v>303</v>
      </c>
      <c r="CN9" s="990"/>
      <c r="CO9" s="990"/>
      <c r="CP9" s="990"/>
      <c r="CQ9" s="991"/>
      <c r="CR9" s="989">
        <v>0</v>
      </c>
      <c r="CS9" s="990"/>
      <c r="CT9" s="990"/>
      <c r="CU9" s="990"/>
      <c r="CV9" s="991"/>
      <c r="CW9" s="989">
        <v>43</v>
      </c>
      <c r="CX9" s="990"/>
      <c r="CY9" s="990"/>
      <c r="CZ9" s="990"/>
      <c r="DA9" s="991"/>
      <c r="DB9" s="989">
        <v>0</v>
      </c>
      <c r="DC9" s="990"/>
      <c r="DD9" s="990"/>
      <c r="DE9" s="990"/>
      <c r="DF9" s="991"/>
      <c r="DG9" s="989" t="s">
        <v>493</v>
      </c>
      <c r="DH9" s="990"/>
      <c r="DI9" s="990"/>
      <c r="DJ9" s="990"/>
      <c r="DK9" s="991"/>
      <c r="DL9" s="989" t="s">
        <v>493</v>
      </c>
      <c r="DM9" s="990"/>
      <c r="DN9" s="990"/>
      <c r="DO9" s="990"/>
      <c r="DP9" s="991"/>
      <c r="DQ9" s="989" t="s">
        <v>493</v>
      </c>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t="s">
        <v>559</v>
      </c>
      <c r="BT10" s="993"/>
      <c r="BU10" s="993"/>
      <c r="BV10" s="993"/>
      <c r="BW10" s="993"/>
      <c r="BX10" s="993"/>
      <c r="BY10" s="993"/>
      <c r="BZ10" s="993"/>
      <c r="CA10" s="993"/>
      <c r="CB10" s="993"/>
      <c r="CC10" s="993"/>
      <c r="CD10" s="993"/>
      <c r="CE10" s="993"/>
      <c r="CF10" s="993"/>
      <c r="CG10" s="1014"/>
      <c r="CH10" s="989">
        <v>1</v>
      </c>
      <c r="CI10" s="990"/>
      <c r="CJ10" s="990"/>
      <c r="CK10" s="990"/>
      <c r="CL10" s="991"/>
      <c r="CM10" s="989">
        <v>46</v>
      </c>
      <c r="CN10" s="990"/>
      <c r="CO10" s="990"/>
      <c r="CP10" s="990"/>
      <c r="CQ10" s="991"/>
      <c r="CR10" s="989">
        <v>0</v>
      </c>
      <c r="CS10" s="990"/>
      <c r="CT10" s="990"/>
      <c r="CU10" s="990"/>
      <c r="CV10" s="991"/>
      <c r="CW10" s="989">
        <v>6</v>
      </c>
      <c r="CX10" s="990"/>
      <c r="CY10" s="990"/>
      <c r="CZ10" s="990"/>
      <c r="DA10" s="991"/>
      <c r="DB10" s="989">
        <v>0</v>
      </c>
      <c r="DC10" s="990"/>
      <c r="DD10" s="990"/>
      <c r="DE10" s="990"/>
      <c r="DF10" s="991"/>
      <c r="DG10" s="989" t="s">
        <v>493</v>
      </c>
      <c r="DH10" s="990"/>
      <c r="DI10" s="990"/>
      <c r="DJ10" s="990"/>
      <c r="DK10" s="991"/>
      <c r="DL10" s="989" t="s">
        <v>493</v>
      </c>
      <c r="DM10" s="990"/>
      <c r="DN10" s="990"/>
      <c r="DO10" s="990"/>
      <c r="DP10" s="991"/>
      <c r="DQ10" s="989" t="s">
        <v>493</v>
      </c>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t="s">
        <v>560</v>
      </c>
      <c r="BT11" s="993"/>
      <c r="BU11" s="993"/>
      <c r="BV11" s="993"/>
      <c r="BW11" s="993"/>
      <c r="BX11" s="993"/>
      <c r="BY11" s="993"/>
      <c r="BZ11" s="993"/>
      <c r="CA11" s="993"/>
      <c r="CB11" s="993"/>
      <c r="CC11" s="993"/>
      <c r="CD11" s="993"/>
      <c r="CE11" s="993"/>
      <c r="CF11" s="993"/>
      <c r="CG11" s="1014"/>
      <c r="CH11" s="989">
        <v>1</v>
      </c>
      <c r="CI11" s="990"/>
      <c r="CJ11" s="990"/>
      <c r="CK11" s="990"/>
      <c r="CL11" s="991"/>
      <c r="CM11" s="989">
        <v>106</v>
      </c>
      <c r="CN11" s="990"/>
      <c r="CO11" s="990"/>
      <c r="CP11" s="990"/>
      <c r="CQ11" s="991"/>
      <c r="CR11" s="989">
        <v>0</v>
      </c>
      <c r="CS11" s="990"/>
      <c r="CT11" s="990"/>
      <c r="CU11" s="990"/>
      <c r="CV11" s="991"/>
      <c r="CW11" s="989">
        <v>55</v>
      </c>
      <c r="CX11" s="990"/>
      <c r="CY11" s="990"/>
      <c r="CZ11" s="990"/>
      <c r="DA11" s="991"/>
      <c r="DB11" s="989">
        <v>0</v>
      </c>
      <c r="DC11" s="990"/>
      <c r="DD11" s="990"/>
      <c r="DE11" s="990"/>
      <c r="DF11" s="991"/>
      <c r="DG11" s="989" t="s">
        <v>493</v>
      </c>
      <c r="DH11" s="990"/>
      <c r="DI11" s="990"/>
      <c r="DJ11" s="990"/>
      <c r="DK11" s="991"/>
      <c r="DL11" s="989" t="s">
        <v>493</v>
      </c>
      <c r="DM11" s="990"/>
      <c r="DN11" s="990"/>
      <c r="DO11" s="990"/>
      <c r="DP11" s="991"/>
      <c r="DQ11" s="989" t="s">
        <v>493</v>
      </c>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t="s">
        <v>562</v>
      </c>
      <c r="BT12" s="993"/>
      <c r="BU12" s="993"/>
      <c r="BV12" s="993"/>
      <c r="BW12" s="993"/>
      <c r="BX12" s="993"/>
      <c r="BY12" s="993"/>
      <c r="BZ12" s="993"/>
      <c r="CA12" s="993"/>
      <c r="CB12" s="993"/>
      <c r="CC12" s="993"/>
      <c r="CD12" s="993"/>
      <c r="CE12" s="993"/>
      <c r="CF12" s="993"/>
      <c r="CG12" s="1014"/>
      <c r="CH12" s="989">
        <v>2</v>
      </c>
      <c r="CI12" s="990"/>
      <c r="CJ12" s="990"/>
      <c r="CK12" s="990"/>
      <c r="CL12" s="991"/>
      <c r="CM12" s="989">
        <v>12</v>
      </c>
      <c r="CN12" s="990"/>
      <c r="CO12" s="990"/>
      <c r="CP12" s="990"/>
      <c r="CQ12" s="991"/>
      <c r="CR12" s="989">
        <v>0</v>
      </c>
      <c r="CS12" s="990"/>
      <c r="CT12" s="990"/>
      <c r="CU12" s="990"/>
      <c r="CV12" s="991"/>
      <c r="CW12" s="989">
        <v>2</v>
      </c>
      <c r="CX12" s="990"/>
      <c r="CY12" s="990"/>
      <c r="CZ12" s="990"/>
      <c r="DA12" s="991"/>
      <c r="DB12" s="989">
        <v>0</v>
      </c>
      <c r="DC12" s="990"/>
      <c r="DD12" s="990"/>
      <c r="DE12" s="990"/>
      <c r="DF12" s="991"/>
      <c r="DG12" s="989" t="s">
        <v>493</v>
      </c>
      <c r="DH12" s="990"/>
      <c r="DI12" s="990"/>
      <c r="DJ12" s="990"/>
      <c r="DK12" s="991"/>
      <c r="DL12" s="989" t="s">
        <v>493</v>
      </c>
      <c r="DM12" s="990"/>
      <c r="DN12" s="990"/>
      <c r="DO12" s="990"/>
      <c r="DP12" s="991"/>
      <c r="DQ12" s="989" t="s">
        <v>493</v>
      </c>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t="s">
        <v>561</v>
      </c>
      <c r="BT13" s="993"/>
      <c r="BU13" s="993"/>
      <c r="BV13" s="993"/>
      <c r="BW13" s="993"/>
      <c r="BX13" s="993"/>
      <c r="BY13" s="993"/>
      <c r="BZ13" s="993"/>
      <c r="CA13" s="993"/>
      <c r="CB13" s="993"/>
      <c r="CC13" s="993"/>
      <c r="CD13" s="993"/>
      <c r="CE13" s="993"/>
      <c r="CF13" s="993"/>
      <c r="CG13" s="1014"/>
      <c r="CH13" s="989" t="s">
        <v>575</v>
      </c>
      <c r="CI13" s="990"/>
      <c r="CJ13" s="990"/>
      <c r="CK13" s="990"/>
      <c r="CL13" s="991"/>
      <c r="CM13" s="989" t="s">
        <v>575</v>
      </c>
      <c r="CN13" s="990"/>
      <c r="CO13" s="990"/>
      <c r="CP13" s="990"/>
      <c r="CQ13" s="991"/>
      <c r="CR13" s="989" t="s">
        <v>575</v>
      </c>
      <c r="CS13" s="990"/>
      <c r="CT13" s="990"/>
      <c r="CU13" s="990"/>
      <c r="CV13" s="991"/>
      <c r="CW13" s="989">
        <v>5</v>
      </c>
      <c r="CX13" s="990"/>
      <c r="CY13" s="990"/>
      <c r="CZ13" s="990"/>
      <c r="DA13" s="991"/>
      <c r="DB13" s="989" t="s">
        <v>575</v>
      </c>
      <c r="DC13" s="990"/>
      <c r="DD13" s="990"/>
      <c r="DE13" s="990"/>
      <c r="DF13" s="991"/>
      <c r="DG13" s="989" t="s">
        <v>493</v>
      </c>
      <c r="DH13" s="990"/>
      <c r="DI13" s="990"/>
      <c r="DJ13" s="990"/>
      <c r="DK13" s="991"/>
      <c r="DL13" s="989" t="s">
        <v>493</v>
      </c>
      <c r="DM13" s="990"/>
      <c r="DN13" s="990"/>
      <c r="DO13" s="990"/>
      <c r="DP13" s="991"/>
      <c r="DQ13" s="989" t="s">
        <v>493</v>
      </c>
      <c r="DR13" s="990"/>
      <c r="DS13" s="990"/>
      <c r="DT13" s="990"/>
      <c r="DU13" s="991"/>
      <c r="DV13" s="992" t="s">
        <v>576</v>
      </c>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377</v>
      </c>
      <c r="B23" s="937" t="s">
        <v>378</v>
      </c>
      <c r="C23" s="938"/>
      <c r="D23" s="938"/>
      <c r="E23" s="938"/>
      <c r="F23" s="938"/>
      <c r="G23" s="938"/>
      <c r="H23" s="938"/>
      <c r="I23" s="938"/>
      <c r="J23" s="938"/>
      <c r="K23" s="938"/>
      <c r="L23" s="938"/>
      <c r="M23" s="938"/>
      <c r="N23" s="938"/>
      <c r="O23" s="938"/>
      <c r="P23" s="948"/>
      <c r="Q23" s="1067">
        <v>63280</v>
      </c>
      <c r="R23" s="1061"/>
      <c r="S23" s="1061"/>
      <c r="T23" s="1061"/>
      <c r="U23" s="1061"/>
      <c r="V23" s="1061">
        <v>62783</v>
      </c>
      <c r="W23" s="1061"/>
      <c r="X23" s="1061"/>
      <c r="Y23" s="1061"/>
      <c r="Z23" s="1061"/>
      <c r="AA23" s="1061">
        <f>Q23-V23</f>
        <v>497</v>
      </c>
      <c r="AB23" s="1061"/>
      <c r="AC23" s="1061"/>
      <c r="AD23" s="1061"/>
      <c r="AE23" s="1068"/>
      <c r="AF23" s="1069">
        <v>164</v>
      </c>
      <c r="AG23" s="1061"/>
      <c r="AH23" s="1061"/>
      <c r="AI23" s="1061"/>
      <c r="AJ23" s="1070"/>
      <c r="AK23" s="1071"/>
      <c r="AL23" s="1072"/>
      <c r="AM23" s="1072"/>
      <c r="AN23" s="1072"/>
      <c r="AO23" s="1072"/>
      <c r="AP23" s="1061">
        <f>AP7+AP8</f>
        <v>51647</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389</v>
      </c>
      <c r="C28" s="1048"/>
      <c r="D28" s="1048"/>
      <c r="E28" s="1048"/>
      <c r="F28" s="1048"/>
      <c r="G28" s="1048"/>
      <c r="H28" s="1048"/>
      <c r="I28" s="1048"/>
      <c r="J28" s="1048"/>
      <c r="K28" s="1048"/>
      <c r="L28" s="1048"/>
      <c r="M28" s="1048"/>
      <c r="N28" s="1048"/>
      <c r="O28" s="1048"/>
      <c r="P28" s="1049"/>
      <c r="Q28" s="1050">
        <v>10212</v>
      </c>
      <c r="R28" s="1051"/>
      <c r="S28" s="1051"/>
      <c r="T28" s="1051"/>
      <c r="U28" s="1051"/>
      <c r="V28" s="1051">
        <v>10190</v>
      </c>
      <c r="W28" s="1051"/>
      <c r="X28" s="1051"/>
      <c r="Y28" s="1051"/>
      <c r="Z28" s="1051"/>
      <c r="AA28" s="1051">
        <f>Q28-V28</f>
        <v>22</v>
      </c>
      <c r="AB28" s="1051"/>
      <c r="AC28" s="1051"/>
      <c r="AD28" s="1051"/>
      <c r="AE28" s="1052"/>
      <c r="AF28" s="1053">
        <v>22</v>
      </c>
      <c r="AG28" s="1051"/>
      <c r="AH28" s="1051"/>
      <c r="AI28" s="1051"/>
      <c r="AJ28" s="1054"/>
      <c r="AK28" s="1042">
        <v>754</v>
      </c>
      <c r="AL28" s="1043"/>
      <c r="AM28" s="1043"/>
      <c r="AN28" s="1043"/>
      <c r="AO28" s="1043"/>
      <c r="AP28" s="1043" t="s">
        <v>575</v>
      </c>
      <c r="AQ28" s="1043"/>
      <c r="AR28" s="1043"/>
      <c r="AS28" s="1043"/>
      <c r="AT28" s="1043"/>
      <c r="AU28" s="1043" t="s">
        <v>570</v>
      </c>
      <c r="AV28" s="1043"/>
      <c r="AW28" s="1043"/>
      <c r="AX28" s="1043"/>
      <c r="AY28" s="1043"/>
      <c r="AZ28" s="1044" t="s">
        <v>570</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390</v>
      </c>
      <c r="C29" s="1031"/>
      <c r="D29" s="1031"/>
      <c r="E29" s="1031"/>
      <c r="F29" s="1031"/>
      <c r="G29" s="1031"/>
      <c r="H29" s="1031"/>
      <c r="I29" s="1031"/>
      <c r="J29" s="1031"/>
      <c r="K29" s="1031"/>
      <c r="L29" s="1031"/>
      <c r="M29" s="1031"/>
      <c r="N29" s="1031"/>
      <c r="O29" s="1031"/>
      <c r="P29" s="1032"/>
      <c r="Q29" s="1038">
        <v>14</v>
      </c>
      <c r="R29" s="1039"/>
      <c r="S29" s="1039"/>
      <c r="T29" s="1039"/>
      <c r="U29" s="1039"/>
      <c r="V29" s="1039">
        <v>11</v>
      </c>
      <c r="W29" s="1039"/>
      <c r="X29" s="1039"/>
      <c r="Y29" s="1039"/>
      <c r="Z29" s="1039"/>
      <c r="AA29" s="1039">
        <f>Q29-V29</f>
        <v>3</v>
      </c>
      <c r="AB29" s="1039"/>
      <c r="AC29" s="1039"/>
      <c r="AD29" s="1039"/>
      <c r="AE29" s="1040"/>
      <c r="AF29" s="1035">
        <v>3</v>
      </c>
      <c r="AG29" s="1036"/>
      <c r="AH29" s="1036"/>
      <c r="AI29" s="1036"/>
      <c r="AJ29" s="1037"/>
      <c r="AK29" s="980">
        <v>10</v>
      </c>
      <c r="AL29" s="971"/>
      <c r="AM29" s="971"/>
      <c r="AN29" s="971"/>
      <c r="AO29" s="971"/>
      <c r="AP29" s="971">
        <v>12</v>
      </c>
      <c r="AQ29" s="971"/>
      <c r="AR29" s="971"/>
      <c r="AS29" s="971"/>
      <c r="AT29" s="971"/>
      <c r="AU29" s="971">
        <v>8</v>
      </c>
      <c r="AV29" s="971"/>
      <c r="AW29" s="971"/>
      <c r="AX29" s="971"/>
      <c r="AY29" s="971"/>
      <c r="AZ29" s="1041" t="s">
        <v>570</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391</v>
      </c>
      <c r="C30" s="1031"/>
      <c r="D30" s="1031"/>
      <c r="E30" s="1031"/>
      <c r="F30" s="1031"/>
      <c r="G30" s="1031"/>
      <c r="H30" s="1031"/>
      <c r="I30" s="1031"/>
      <c r="J30" s="1031"/>
      <c r="K30" s="1031"/>
      <c r="L30" s="1031"/>
      <c r="M30" s="1031"/>
      <c r="N30" s="1031"/>
      <c r="O30" s="1031"/>
      <c r="P30" s="1032"/>
      <c r="Q30" s="1038">
        <v>13623</v>
      </c>
      <c r="R30" s="1039"/>
      <c r="S30" s="1039"/>
      <c r="T30" s="1039"/>
      <c r="U30" s="1039"/>
      <c r="V30" s="1039">
        <v>13231</v>
      </c>
      <c r="W30" s="1039"/>
      <c r="X30" s="1039"/>
      <c r="Y30" s="1039"/>
      <c r="Z30" s="1039"/>
      <c r="AA30" s="1039">
        <f>Q30-V30</f>
        <v>392</v>
      </c>
      <c r="AB30" s="1039"/>
      <c r="AC30" s="1039"/>
      <c r="AD30" s="1039"/>
      <c r="AE30" s="1040"/>
      <c r="AF30" s="1035">
        <v>392</v>
      </c>
      <c r="AG30" s="1036"/>
      <c r="AH30" s="1036"/>
      <c r="AI30" s="1036"/>
      <c r="AJ30" s="1037"/>
      <c r="AK30" s="980">
        <v>2119</v>
      </c>
      <c r="AL30" s="971"/>
      <c r="AM30" s="971"/>
      <c r="AN30" s="971"/>
      <c r="AO30" s="971"/>
      <c r="AP30" s="971" t="s">
        <v>575</v>
      </c>
      <c r="AQ30" s="971"/>
      <c r="AR30" s="971"/>
      <c r="AS30" s="971"/>
      <c r="AT30" s="971"/>
      <c r="AU30" s="971" t="s">
        <v>570</v>
      </c>
      <c r="AV30" s="971"/>
      <c r="AW30" s="971"/>
      <c r="AX30" s="971"/>
      <c r="AY30" s="971"/>
      <c r="AZ30" s="1041" t="s">
        <v>570</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392</v>
      </c>
      <c r="C31" s="1031"/>
      <c r="D31" s="1031"/>
      <c r="E31" s="1031"/>
      <c r="F31" s="1031"/>
      <c r="G31" s="1031"/>
      <c r="H31" s="1031"/>
      <c r="I31" s="1031"/>
      <c r="J31" s="1031"/>
      <c r="K31" s="1031"/>
      <c r="L31" s="1031"/>
      <c r="M31" s="1031"/>
      <c r="N31" s="1031"/>
      <c r="O31" s="1031"/>
      <c r="P31" s="1032"/>
      <c r="Q31" s="1038">
        <v>29</v>
      </c>
      <c r="R31" s="1039"/>
      <c r="S31" s="1039"/>
      <c r="T31" s="1039"/>
      <c r="U31" s="1039"/>
      <c r="V31" s="1039">
        <v>29</v>
      </c>
      <c r="W31" s="1039"/>
      <c r="X31" s="1039"/>
      <c r="Y31" s="1039"/>
      <c r="Z31" s="1039"/>
      <c r="AA31" s="1039">
        <f t="shared" ref="AA31:AA37" si="0">Q31-V31</f>
        <v>0</v>
      </c>
      <c r="AB31" s="1039"/>
      <c r="AC31" s="1039"/>
      <c r="AD31" s="1039"/>
      <c r="AE31" s="1040"/>
      <c r="AF31" s="1035" t="s">
        <v>122</v>
      </c>
      <c r="AG31" s="1036"/>
      <c r="AH31" s="1036"/>
      <c r="AI31" s="1036"/>
      <c r="AJ31" s="1037"/>
      <c r="AK31" s="980">
        <v>13</v>
      </c>
      <c r="AL31" s="971"/>
      <c r="AM31" s="971"/>
      <c r="AN31" s="971"/>
      <c r="AO31" s="971"/>
      <c r="AP31" s="971">
        <v>4</v>
      </c>
      <c r="AQ31" s="971"/>
      <c r="AR31" s="971"/>
      <c r="AS31" s="971"/>
      <c r="AT31" s="971"/>
      <c r="AU31" s="971">
        <v>4</v>
      </c>
      <c r="AV31" s="971"/>
      <c r="AW31" s="971"/>
      <c r="AX31" s="971"/>
      <c r="AY31" s="971"/>
      <c r="AZ31" s="1041" t="s">
        <v>570</v>
      </c>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393</v>
      </c>
      <c r="C32" s="1031"/>
      <c r="D32" s="1031"/>
      <c r="E32" s="1031"/>
      <c r="F32" s="1031"/>
      <c r="G32" s="1031"/>
      <c r="H32" s="1031"/>
      <c r="I32" s="1031"/>
      <c r="J32" s="1031"/>
      <c r="K32" s="1031"/>
      <c r="L32" s="1031"/>
      <c r="M32" s="1031"/>
      <c r="N32" s="1031"/>
      <c r="O32" s="1031"/>
      <c r="P32" s="1032"/>
      <c r="Q32" s="1038">
        <v>1440</v>
      </c>
      <c r="R32" s="1039"/>
      <c r="S32" s="1039"/>
      <c r="T32" s="1039"/>
      <c r="U32" s="1039"/>
      <c r="V32" s="1039">
        <v>1436</v>
      </c>
      <c r="W32" s="1039"/>
      <c r="X32" s="1039"/>
      <c r="Y32" s="1039"/>
      <c r="Z32" s="1039"/>
      <c r="AA32" s="1039">
        <f t="shared" si="0"/>
        <v>4</v>
      </c>
      <c r="AB32" s="1039"/>
      <c r="AC32" s="1039"/>
      <c r="AD32" s="1039"/>
      <c r="AE32" s="1040"/>
      <c r="AF32" s="1035">
        <v>4</v>
      </c>
      <c r="AG32" s="1036"/>
      <c r="AH32" s="1036"/>
      <c r="AI32" s="1036"/>
      <c r="AJ32" s="1037"/>
      <c r="AK32" s="980">
        <v>382</v>
      </c>
      <c r="AL32" s="971"/>
      <c r="AM32" s="971"/>
      <c r="AN32" s="971"/>
      <c r="AO32" s="971"/>
      <c r="AP32" s="971" t="s">
        <v>575</v>
      </c>
      <c r="AQ32" s="971"/>
      <c r="AR32" s="971"/>
      <c r="AS32" s="971"/>
      <c r="AT32" s="971"/>
      <c r="AU32" s="971" t="s">
        <v>570</v>
      </c>
      <c r="AV32" s="971"/>
      <c r="AW32" s="971"/>
      <c r="AX32" s="971"/>
      <c r="AY32" s="971"/>
      <c r="AZ32" s="1041" t="s">
        <v>570</v>
      </c>
      <c r="BA32" s="1041"/>
      <c r="BB32" s="1041"/>
      <c r="BC32" s="1041"/>
      <c r="BD32" s="1041"/>
      <c r="BE32" s="972"/>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394</v>
      </c>
      <c r="C33" s="1031"/>
      <c r="D33" s="1031"/>
      <c r="E33" s="1031"/>
      <c r="F33" s="1031"/>
      <c r="G33" s="1031"/>
      <c r="H33" s="1031"/>
      <c r="I33" s="1031"/>
      <c r="J33" s="1031"/>
      <c r="K33" s="1031"/>
      <c r="L33" s="1031"/>
      <c r="M33" s="1031"/>
      <c r="N33" s="1031"/>
      <c r="O33" s="1031"/>
      <c r="P33" s="1032"/>
      <c r="Q33" s="1038">
        <v>3118</v>
      </c>
      <c r="R33" s="1039"/>
      <c r="S33" s="1039"/>
      <c r="T33" s="1039"/>
      <c r="U33" s="1039"/>
      <c r="V33" s="1039">
        <v>3043</v>
      </c>
      <c r="W33" s="1039"/>
      <c r="X33" s="1039"/>
      <c r="Y33" s="1039"/>
      <c r="Z33" s="1039"/>
      <c r="AA33" s="1039">
        <f t="shared" si="0"/>
        <v>75</v>
      </c>
      <c r="AB33" s="1039"/>
      <c r="AC33" s="1039"/>
      <c r="AD33" s="1039"/>
      <c r="AE33" s="1040"/>
      <c r="AF33" s="1035">
        <v>2075</v>
      </c>
      <c r="AG33" s="1036"/>
      <c r="AH33" s="1036"/>
      <c r="AI33" s="1036"/>
      <c r="AJ33" s="1037"/>
      <c r="AK33" s="980">
        <v>915</v>
      </c>
      <c r="AL33" s="971"/>
      <c r="AM33" s="971"/>
      <c r="AN33" s="971"/>
      <c r="AO33" s="971"/>
      <c r="AP33" s="971">
        <v>13647</v>
      </c>
      <c r="AQ33" s="971"/>
      <c r="AR33" s="971"/>
      <c r="AS33" s="971"/>
      <c r="AT33" s="971"/>
      <c r="AU33" s="971">
        <v>6004</v>
      </c>
      <c r="AV33" s="971"/>
      <c r="AW33" s="971"/>
      <c r="AX33" s="971"/>
      <c r="AY33" s="971"/>
      <c r="AZ33" s="1041" t="s">
        <v>570</v>
      </c>
      <c r="BA33" s="1041"/>
      <c r="BB33" s="1041"/>
      <c r="BC33" s="1041"/>
      <c r="BD33" s="1041"/>
      <c r="BE33" s="972" t="s">
        <v>395</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t="s">
        <v>396</v>
      </c>
      <c r="C34" s="1031"/>
      <c r="D34" s="1031"/>
      <c r="E34" s="1031"/>
      <c r="F34" s="1031"/>
      <c r="G34" s="1031"/>
      <c r="H34" s="1031"/>
      <c r="I34" s="1031"/>
      <c r="J34" s="1031"/>
      <c r="K34" s="1031"/>
      <c r="L34" s="1031"/>
      <c r="M34" s="1031"/>
      <c r="N34" s="1031"/>
      <c r="O34" s="1031"/>
      <c r="P34" s="1032"/>
      <c r="Q34" s="1038">
        <v>3262</v>
      </c>
      <c r="R34" s="1039"/>
      <c r="S34" s="1039"/>
      <c r="T34" s="1039"/>
      <c r="U34" s="1039"/>
      <c r="V34" s="1039">
        <v>3193</v>
      </c>
      <c r="W34" s="1039"/>
      <c r="X34" s="1039"/>
      <c r="Y34" s="1039"/>
      <c r="Z34" s="1039"/>
      <c r="AA34" s="1039">
        <f t="shared" si="0"/>
        <v>69</v>
      </c>
      <c r="AB34" s="1039"/>
      <c r="AC34" s="1039"/>
      <c r="AD34" s="1039"/>
      <c r="AE34" s="1040"/>
      <c r="AF34" s="1035">
        <v>563</v>
      </c>
      <c r="AG34" s="1036"/>
      <c r="AH34" s="1036"/>
      <c r="AI34" s="1036"/>
      <c r="AJ34" s="1037"/>
      <c r="AK34" s="980">
        <v>2071</v>
      </c>
      <c r="AL34" s="971"/>
      <c r="AM34" s="971"/>
      <c r="AN34" s="971"/>
      <c r="AO34" s="971"/>
      <c r="AP34" s="971">
        <v>29934</v>
      </c>
      <c r="AQ34" s="971"/>
      <c r="AR34" s="971"/>
      <c r="AS34" s="971"/>
      <c r="AT34" s="971"/>
      <c r="AU34" s="971">
        <v>9010</v>
      </c>
      <c r="AV34" s="971"/>
      <c r="AW34" s="971"/>
      <c r="AX34" s="971"/>
      <c r="AY34" s="971"/>
      <c r="AZ34" s="1041" t="s">
        <v>570</v>
      </c>
      <c r="BA34" s="1041"/>
      <c r="BB34" s="1041"/>
      <c r="BC34" s="1041"/>
      <c r="BD34" s="1041"/>
      <c r="BE34" s="972" t="s">
        <v>395</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t="s">
        <v>397</v>
      </c>
      <c r="C35" s="1031"/>
      <c r="D35" s="1031"/>
      <c r="E35" s="1031"/>
      <c r="F35" s="1031"/>
      <c r="G35" s="1031"/>
      <c r="H35" s="1031"/>
      <c r="I35" s="1031"/>
      <c r="J35" s="1031"/>
      <c r="K35" s="1031"/>
      <c r="L35" s="1031"/>
      <c r="M35" s="1031"/>
      <c r="N35" s="1031"/>
      <c r="O35" s="1031"/>
      <c r="P35" s="1032"/>
      <c r="Q35" s="1038">
        <v>3937</v>
      </c>
      <c r="R35" s="1039"/>
      <c r="S35" s="1039"/>
      <c r="T35" s="1039"/>
      <c r="U35" s="1039"/>
      <c r="V35" s="1039">
        <v>4338</v>
      </c>
      <c r="W35" s="1039"/>
      <c r="X35" s="1039"/>
      <c r="Y35" s="1039"/>
      <c r="Z35" s="1039"/>
      <c r="AA35" s="1039">
        <f t="shared" si="0"/>
        <v>-401</v>
      </c>
      <c r="AB35" s="1039"/>
      <c r="AC35" s="1039"/>
      <c r="AD35" s="1039"/>
      <c r="AE35" s="1040"/>
      <c r="AF35" s="1035">
        <v>3074</v>
      </c>
      <c r="AG35" s="1036"/>
      <c r="AH35" s="1036"/>
      <c r="AI35" s="1036"/>
      <c r="AJ35" s="1037"/>
      <c r="AK35" s="980">
        <v>1461</v>
      </c>
      <c r="AL35" s="971"/>
      <c r="AM35" s="971"/>
      <c r="AN35" s="971"/>
      <c r="AO35" s="971"/>
      <c r="AP35" s="971">
        <v>535</v>
      </c>
      <c r="AQ35" s="971"/>
      <c r="AR35" s="971"/>
      <c r="AS35" s="971"/>
      <c r="AT35" s="971"/>
      <c r="AU35" s="971">
        <v>275</v>
      </c>
      <c r="AV35" s="971"/>
      <c r="AW35" s="971"/>
      <c r="AX35" s="971"/>
      <c r="AY35" s="971"/>
      <c r="AZ35" s="1041" t="s">
        <v>570</v>
      </c>
      <c r="BA35" s="1041"/>
      <c r="BB35" s="1041"/>
      <c r="BC35" s="1041"/>
      <c r="BD35" s="1041"/>
      <c r="BE35" s="972" t="s">
        <v>395</v>
      </c>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t="s">
        <v>398</v>
      </c>
      <c r="C36" s="1031"/>
      <c r="D36" s="1031"/>
      <c r="E36" s="1031"/>
      <c r="F36" s="1031"/>
      <c r="G36" s="1031"/>
      <c r="H36" s="1031"/>
      <c r="I36" s="1031"/>
      <c r="J36" s="1031"/>
      <c r="K36" s="1031"/>
      <c r="L36" s="1031"/>
      <c r="M36" s="1031"/>
      <c r="N36" s="1031"/>
      <c r="O36" s="1031"/>
      <c r="P36" s="1032"/>
      <c r="Q36" s="1038">
        <v>412</v>
      </c>
      <c r="R36" s="1039"/>
      <c r="S36" s="1039"/>
      <c r="T36" s="1039"/>
      <c r="U36" s="1039"/>
      <c r="V36" s="1039">
        <v>407</v>
      </c>
      <c r="W36" s="1039"/>
      <c r="X36" s="1039"/>
      <c r="Y36" s="1039"/>
      <c r="Z36" s="1039"/>
      <c r="AA36" s="1039">
        <f t="shared" si="0"/>
        <v>5</v>
      </c>
      <c r="AB36" s="1039"/>
      <c r="AC36" s="1039"/>
      <c r="AD36" s="1039"/>
      <c r="AE36" s="1040"/>
      <c r="AF36" s="1035">
        <v>5</v>
      </c>
      <c r="AG36" s="1036"/>
      <c r="AH36" s="1036"/>
      <c r="AI36" s="1036"/>
      <c r="AJ36" s="1037"/>
      <c r="AK36" s="980">
        <v>157</v>
      </c>
      <c r="AL36" s="971"/>
      <c r="AM36" s="971"/>
      <c r="AN36" s="971"/>
      <c r="AO36" s="971"/>
      <c r="AP36" s="971">
        <v>1276</v>
      </c>
      <c r="AQ36" s="971"/>
      <c r="AR36" s="971"/>
      <c r="AS36" s="971"/>
      <c r="AT36" s="971"/>
      <c r="AU36" s="971">
        <v>1276</v>
      </c>
      <c r="AV36" s="971"/>
      <c r="AW36" s="971"/>
      <c r="AX36" s="971"/>
      <c r="AY36" s="971"/>
      <c r="AZ36" s="1041" t="s">
        <v>570</v>
      </c>
      <c r="BA36" s="1041"/>
      <c r="BB36" s="1041"/>
      <c r="BC36" s="1041"/>
      <c r="BD36" s="1041"/>
      <c r="BE36" s="972" t="s">
        <v>399</v>
      </c>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t="s">
        <v>400</v>
      </c>
      <c r="C37" s="1031"/>
      <c r="D37" s="1031"/>
      <c r="E37" s="1031"/>
      <c r="F37" s="1031"/>
      <c r="G37" s="1031"/>
      <c r="H37" s="1031"/>
      <c r="I37" s="1031"/>
      <c r="J37" s="1031"/>
      <c r="K37" s="1031"/>
      <c r="L37" s="1031"/>
      <c r="M37" s="1031"/>
      <c r="N37" s="1031"/>
      <c r="O37" s="1031"/>
      <c r="P37" s="1032"/>
      <c r="Q37" s="1038">
        <v>1956</v>
      </c>
      <c r="R37" s="1039"/>
      <c r="S37" s="1039"/>
      <c r="T37" s="1039"/>
      <c r="U37" s="1039"/>
      <c r="V37" s="1039">
        <v>1694</v>
      </c>
      <c r="W37" s="1039"/>
      <c r="X37" s="1039"/>
      <c r="Y37" s="1039"/>
      <c r="Z37" s="1039"/>
      <c r="AA37" s="1039">
        <f t="shared" si="0"/>
        <v>262</v>
      </c>
      <c r="AB37" s="1039"/>
      <c r="AC37" s="1039"/>
      <c r="AD37" s="1039"/>
      <c r="AE37" s="1040"/>
      <c r="AF37" s="1035" t="s">
        <v>122</v>
      </c>
      <c r="AG37" s="1036"/>
      <c r="AH37" s="1036"/>
      <c r="AI37" s="1036"/>
      <c r="AJ37" s="1037"/>
      <c r="AK37" s="980">
        <v>4</v>
      </c>
      <c r="AL37" s="971"/>
      <c r="AM37" s="971"/>
      <c r="AN37" s="971"/>
      <c r="AO37" s="971"/>
      <c r="AP37" s="971">
        <v>1720</v>
      </c>
      <c r="AQ37" s="971"/>
      <c r="AR37" s="971"/>
      <c r="AS37" s="971"/>
      <c r="AT37" s="971"/>
      <c r="AU37" s="971">
        <v>1394</v>
      </c>
      <c r="AV37" s="971"/>
      <c r="AW37" s="971"/>
      <c r="AX37" s="971"/>
      <c r="AY37" s="971"/>
      <c r="AZ37" s="1041" t="s">
        <v>570</v>
      </c>
      <c r="BA37" s="1041"/>
      <c r="BB37" s="1041"/>
      <c r="BC37" s="1041"/>
      <c r="BD37" s="1041"/>
      <c r="BE37" s="972" t="s">
        <v>399</v>
      </c>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hidden="1"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hidden="1"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hidden="1"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hidden="1"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hidden="1"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hidden="1"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hidden="1"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hidden="1"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hidden="1"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hidden="1"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hidden="1"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hidden="1"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hidden="1"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hidden="1"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hidden="1"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hidden="1"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hidden="1"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hidden="1"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hidden="1"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hidden="1"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hidden="1"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hidden="1"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hidden="1"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hidden="1"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hidden="1"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401</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377</v>
      </c>
      <c r="B63" s="937" t="s">
        <v>402</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f>AF28+AF29+AF30+AF33+AF32+AF34+AF35+AF36</f>
        <v>6138</v>
      </c>
      <c r="AG63" s="959"/>
      <c r="AH63" s="959"/>
      <c r="AI63" s="959"/>
      <c r="AJ63" s="1022"/>
      <c r="AK63" s="1023"/>
      <c r="AL63" s="963"/>
      <c r="AM63" s="963"/>
      <c r="AN63" s="963"/>
      <c r="AO63" s="963"/>
      <c r="AP63" s="959">
        <f>AP29+AP31+AP33+AP34+AP35+AP36+AP37</f>
        <v>47128</v>
      </c>
      <c r="AQ63" s="959"/>
      <c r="AR63" s="959"/>
      <c r="AS63" s="959"/>
      <c r="AT63" s="959"/>
      <c r="AU63" s="959">
        <f>AU29+AU31+AU33+AU34+AU35+AU36+AU37</f>
        <v>17971</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404</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405</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563</v>
      </c>
      <c r="C68" s="986"/>
      <c r="D68" s="986"/>
      <c r="E68" s="986"/>
      <c r="F68" s="986"/>
      <c r="G68" s="986"/>
      <c r="H68" s="986"/>
      <c r="I68" s="986"/>
      <c r="J68" s="986"/>
      <c r="K68" s="986"/>
      <c r="L68" s="986"/>
      <c r="M68" s="986"/>
      <c r="N68" s="986"/>
      <c r="O68" s="986"/>
      <c r="P68" s="987"/>
      <c r="Q68" s="988">
        <v>3497</v>
      </c>
      <c r="R68" s="982"/>
      <c r="S68" s="982"/>
      <c r="T68" s="982"/>
      <c r="U68" s="982"/>
      <c r="V68" s="982">
        <v>3359</v>
      </c>
      <c r="W68" s="982"/>
      <c r="X68" s="982"/>
      <c r="Y68" s="982"/>
      <c r="Z68" s="982"/>
      <c r="AA68" s="982">
        <f>Q68-V68</f>
        <v>138</v>
      </c>
      <c r="AB68" s="982"/>
      <c r="AC68" s="982"/>
      <c r="AD68" s="982"/>
      <c r="AE68" s="982"/>
      <c r="AF68" s="982">
        <v>138</v>
      </c>
      <c r="AG68" s="982"/>
      <c r="AH68" s="982"/>
      <c r="AI68" s="982"/>
      <c r="AJ68" s="982"/>
      <c r="AK68" s="982" t="s">
        <v>575</v>
      </c>
      <c r="AL68" s="982"/>
      <c r="AM68" s="982"/>
      <c r="AN68" s="982"/>
      <c r="AO68" s="982"/>
      <c r="AP68" s="982">
        <v>374</v>
      </c>
      <c r="AQ68" s="982"/>
      <c r="AR68" s="982"/>
      <c r="AS68" s="982"/>
      <c r="AT68" s="982"/>
      <c r="AU68" s="982">
        <v>264</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564</v>
      </c>
      <c r="C69" s="975"/>
      <c r="D69" s="975"/>
      <c r="E69" s="975"/>
      <c r="F69" s="975"/>
      <c r="G69" s="975"/>
      <c r="H69" s="975"/>
      <c r="I69" s="975"/>
      <c r="J69" s="975"/>
      <c r="K69" s="975"/>
      <c r="L69" s="975"/>
      <c r="M69" s="975"/>
      <c r="N69" s="975"/>
      <c r="O69" s="975"/>
      <c r="P69" s="976"/>
      <c r="Q69" s="977">
        <v>670</v>
      </c>
      <c r="R69" s="971"/>
      <c r="S69" s="971"/>
      <c r="T69" s="971"/>
      <c r="U69" s="971"/>
      <c r="V69" s="971">
        <v>734</v>
      </c>
      <c r="W69" s="971"/>
      <c r="X69" s="971"/>
      <c r="Y69" s="971"/>
      <c r="Z69" s="971"/>
      <c r="AA69" s="971">
        <f>Q69-V69</f>
        <v>-64</v>
      </c>
      <c r="AB69" s="971"/>
      <c r="AC69" s="971"/>
      <c r="AD69" s="971"/>
      <c r="AE69" s="971"/>
      <c r="AF69" s="971">
        <v>449</v>
      </c>
      <c r="AG69" s="971"/>
      <c r="AH69" s="971"/>
      <c r="AI69" s="971"/>
      <c r="AJ69" s="971"/>
      <c r="AK69" s="971" t="s">
        <v>575</v>
      </c>
      <c r="AL69" s="971"/>
      <c r="AM69" s="971"/>
      <c r="AN69" s="971"/>
      <c r="AO69" s="971"/>
      <c r="AP69" s="971">
        <v>3210</v>
      </c>
      <c r="AQ69" s="971"/>
      <c r="AR69" s="971"/>
      <c r="AS69" s="971"/>
      <c r="AT69" s="971"/>
      <c r="AU69" s="971" t="s">
        <v>575</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565</v>
      </c>
      <c r="C70" s="975"/>
      <c r="D70" s="975"/>
      <c r="E70" s="975"/>
      <c r="F70" s="975"/>
      <c r="G70" s="975"/>
      <c r="H70" s="975"/>
      <c r="I70" s="975"/>
      <c r="J70" s="975"/>
      <c r="K70" s="975"/>
      <c r="L70" s="975"/>
      <c r="M70" s="975"/>
      <c r="N70" s="975"/>
      <c r="O70" s="975"/>
      <c r="P70" s="976"/>
      <c r="Q70" s="977">
        <v>8960</v>
      </c>
      <c r="R70" s="971"/>
      <c r="S70" s="971"/>
      <c r="T70" s="971"/>
      <c r="U70" s="971"/>
      <c r="V70" s="971">
        <v>8014</v>
      </c>
      <c r="W70" s="971"/>
      <c r="X70" s="971"/>
      <c r="Y70" s="971"/>
      <c r="Z70" s="971"/>
      <c r="AA70" s="971">
        <v>946</v>
      </c>
      <c r="AB70" s="971"/>
      <c r="AC70" s="971"/>
      <c r="AD70" s="971"/>
      <c r="AE70" s="971"/>
      <c r="AF70" s="971">
        <v>946</v>
      </c>
      <c r="AG70" s="971"/>
      <c r="AH70" s="971"/>
      <c r="AI70" s="971"/>
      <c r="AJ70" s="971"/>
      <c r="AK70" s="971">
        <v>71</v>
      </c>
      <c r="AL70" s="971"/>
      <c r="AM70" s="971"/>
      <c r="AN70" s="971"/>
      <c r="AO70" s="971"/>
      <c r="AP70" s="971" t="s">
        <v>575</v>
      </c>
      <c r="AQ70" s="971"/>
      <c r="AR70" s="971"/>
      <c r="AS70" s="971"/>
      <c r="AT70" s="971"/>
      <c r="AU70" s="971" t="s">
        <v>575</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566</v>
      </c>
      <c r="C71" s="975"/>
      <c r="D71" s="975"/>
      <c r="E71" s="975"/>
      <c r="F71" s="975"/>
      <c r="G71" s="975"/>
      <c r="H71" s="975"/>
      <c r="I71" s="975"/>
      <c r="J71" s="975"/>
      <c r="K71" s="975"/>
      <c r="L71" s="975"/>
      <c r="M71" s="975"/>
      <c r="N71" s="975"/>
      <c r="O71" s="975"/>
      <c r="P71" s="976"/>
      <c r="Q71" s="977">
        <v>93</v>
      </c>
      <c r="R71" s="971"/>
      <c r="S71" s="971"/>
      <c r="T71" s="971"/>
      <c r="U71" s="971"/>
      <c r="V71" s="971">
        <v>83</v>
      </c>
      <c r="W71" s="971"/>
      <c r="X71" s="971"/>
      <c r="Y71" s="971"/>
      <c r="Z71" s="971"/>
      <c r="AA71" s="971">
        <v>10</v>
      </c>
      <c r="AB71" s="971"/>
      <c r="AC71" s="971"/>
      <c r="AD71" s="971"/>
      <c r="AE71" s="971"/>
      <c r="AF71" s="971">
        <v>10</v>
      </c>
      <c r="AG71" s="971"/>
      <c r="AH71" s="971"/>
      <c r="AI71" s="971"/>
      <c r="AJ71" s="971"/>
      <c r="AK71" s="971">
        <v>26</v>
      </c>
      <c r="AL71" s="971"/>
      <c r="AM71" s="971"/>
      <c r="AN71" s="971"/>
      <c r="AO71" s="971"/>
      <c r="AP71" s="971" t="s">
        <v>575</v>
      </c>
      <c r="AQ71" s="971"/>
      <c r="AR71" s="971"/>
      <c r="AS71" s="971"/>
      <c r="AT71" s="971"/>
      <c r="AU71" s="971" t="s">
        <v>575</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567</v>
      </c>
      <c r="C72" s="975"/>
      <c r="D72" s="975"/>
      <c r="E72" s="975"/>
      <c r="F72" s="975"/>
      <c r="G72" s="975"/>
      <c r="H72" s="975"/>
      <c r="I72" s="975"/>
      <c r="J72" s="975"/>
      <c r="K72" s="975"/>
      <c r="L72" s="975"/>
      <c r="M72" s="975"/>
      <c r="N72" s="975"/>
      <c r="O72" s="975"/>
      <c r="P72" s="976"/>
      <c r="Q72" s="977">
        <v>204</v>
      </c>
      <c r="R72" s="971"/>
      <c r="S72" s="971"/>
      <c r="T72" s="971"/>
      <c r="U72" s="971"/>
      <c r="V72" s="971">
        <v>196</v>
      </c>
      <c r="W72" s="971"/>
      <c r="X72" s="971"/>
      <c r="Y72" s="971"/>
      <c r="Z72" s="971"/>
      <c r="AA72" s="971">
        <f>Q72-V72</f>
        <v>8</v>
      </c>
      <c r="AB72" s="971"/>
      <c r="AC72" s="971"/>
      <c r="AD72" s="971"/>
      <c r="AE72" s="971"/>
      <c r="AF72" s="971">
        <v>8</v>
      </c>
      <c r="AG72" s="971"/>
      <c r="AH72" s="971"/>
      <c r="AI72" s="971"/>
      <c r="AJ72" s="971"/>
      <c r="AK72" s="971" t="s">
        <v>575</v>
      </c>
      <c r="AL72" s="971"/>
      <c r="AM72" s="971"/>
      <c r="AN72" s="971"/>
      <c r="AO72" s="971"/>
      <c r="AP72" s="971" t="s">
        <v>575</v>
      </c>
      <c r="AQ72" s="971"/>
      <c r="AR72" s="971"/>
      <c r="AS72" s="971"/>
      <c r="AT72" s="971"/>
      <c r="AU72" s="971" t="s">
        <v>575</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568</v>
      </c>
      <c r="C73" s="975"/>
      <c r="D73" s="975"/>
      <c r="E73" s="975"/>
      <c r="F73" s="975"/>
      <c r="G73" s="975"/>
      <c r="H73" s="975"/>
      <c r="I73" s="975"/>
      <c r="J73" s="975"/>
      <c r="K73" s="975"/>
      <c r="L73" s="975"/>
      <c r="M73" s="975"/>
      <c r="N73" s="975"/>
      <c r="O73" s="975"/>
      <c r="P73" s="976"/>
      <c r="Q73" s="977">
        <v>167297</v>
      </c>
      <c r="R73" s="971"/>
      <c r="S73" s="971"/>
      <c r="T73" s="971"/>
      <c r="U73" s="971"/>
      <c r="V73" s="971">
        <v>163708</v>
      </c>
      <c r="W73" s="971"/>
      <c r="X73" s="971"/>
      <c r="Y73" s="971"/>
      <c r="Z73" s="971"/>
      <c r="AA73" s="971">
        <f>Q73-V73</f>
        <v>3589</v>
      </c>
      <c r="AB73" s="971"/>
      <c r="AC73" s="971"/>
      <c r="AD73" s="971"/>
      <c r="AE73" s="971"/>
      <c r="AF73" s="971">
        <v>3589</v>
      </c>
      <c r="AG73" s="971"/>
      <c r="AH73" s="971"/>
      <c r="AI73" s="971"/>
      <c r="AJ73" s="971"/>
      <c r="AK73" s="971" t="s">
        <v>575</v>
      </c>
      <c r="AL73" s="971"/>
      <c r="AM73" s="971"/>
      <c r="AN73" s="971"/>
      <c r="AO73" s="971"/>
      <c r="AP73" s="971" t="s">
        <v>575</v>
      </c>
      <c r="AQ73" s="971"/>
      <c r="AR73" s="971"/>
      <c r="AS73" s="971"/>
      <c r="AT73" s="971"/>
      <c r="AU73" s="971" t="s">
        <v>575</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569</v>
      </c>
      <c r="C74" s="975"/>
      <c r="D74" s="975"/>
      <c r="E74" s="975"/>
      <c r="F74" s="975"/>
      <c r="G74" s="975"/>
      <c r="H74" s="975"/>
      <c r="I74" s="975"/>
      <c r="J74" s="975"/>
      <c r="K74" s="975"/>
      <c r="L74" s="975"/>
      <c r="M74" s="975"/>
      <c r="N74" s="975"/>
      <c r="O74" s="975"/>
      <c r="P74" s="976"/>
      <c r="Q74" s="977">
        <v>95495</v>
      </c>
      <c r="R74" s="971"/>
      <c r="S74" s="971"/>
      <c r="T74" s="971"/>
      <c r="U74" s="971"/>
      <c r="V74" s="971">
        <v>127953</v>
      </c>
      <c r="W74" s="971"/>
      <c r="X74" s="971"/>
      <c r="Y74" s="971"/>
      <c r="Z74" s="971"/>
      <c r="AA74" s="971">
        <f>Q74-V74</f>
        <v>-32458</v>
      </c>
      <c r="AB74" s="971"/>
      <c r="AC74" s="971"/>
      <c r="AD74" s="971"/>
      <c r="AE74" s="971"/>
      <c r="AF74" s="971">
        <v>-32458</v>
      </c>
      <c r="AG74" s="971"/>
      <c r="AH74" s="971"/>
      <c r="AI74" s="971"/>
      <c r="AJ74" s="971"/>
      <c r="AK74" s="971" t="s">
        <v>575</v>
      </c>
      <c r="AL74" s="971"/>
      <c r="AM74" s="971"/>
      <c r="AN74" s="971"/>
      <c r="AO74" s="971"/>
      <c r="AP74" s="971" t="s">
        <v>575</v>
      </c>
      <c r="AQ74" s="971"/>
      <c r="AR74" s="971"/>
      <c r="AS74" s="971"/>
      <c r="AT74" s="971"/>
      <c r="AU74" s="971" t="s">
        <v>575</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hidden="1"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hidden="1"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hidden="1"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hidden="1"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hidden="1"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hidden="1"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hidden="1"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hidden="1"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hidden="1"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hidden="1"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377</v>
      </c>
      <c r="B88" s="937" t="s">
        <v>406</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f>AF68+AF69+AF70+AF71+AF72+AF73+AF74</f>
        <v>-27318</v>
      </c>
      <c r="AG88" s="959"/>
      <c r="AH88" s="959"/>
      <c r="AI88" s="959"/>
      <c r="AJ88" s="959"/>
      <c r="AK88" s="963"/>
      <c r="AL88" s="963"/>
      <c r="AM88" s="963"/>
      <c r="AN88" s="963"/>
      <c r="AO88" s="963"/>
      <c r="AP88" s="959">
        <f>AP68+AP69</f>
        <v>3584</v>
      </c>
      <c r="AQ88" s="959"/>
      <c r="AR88" s="959"/>
      <c r="AS88" s="959"/>
      <c r="AT88" s="959"/>
      <c r="AU88" s="959">
        <v>264</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407</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408</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409</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410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412</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413</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414</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415</v>
      </c>
      <c r="AB109" s="896"/>
      <c r="AC109" s="896"/>
      <c r="AD109" s="896"/>
      <c r="AE109" s="897"/>
      <c r="AF109" s="898" t="s">
        <v>416</v>
      </c>
      <c r="AG109" s="896"/>
      <c r="AH109" s="896"/>
      <c r="AI109" s="896"/>
      <c r="AJ109" s="897"/>
      <c r="AK109" s="898" t="s">
        <v>294</v>
      </c>
      <c r="AL109" s="896"/>
      <c r="AM109" s="896"/>
      <c r="AN109" s="896"/>
      <c r="AO109" s="897"/>
      <c r="AP109" s="898" t="s">
        <v>417</v>
      </c>
      <c r="AQ109" s="896"/>
      <c r="AR109" s="896"/>
      <c r="AS109" s="896"/>
      <c r="AT109" s="929"/>
      <c r="AU109" s="895" t="s">
        <v>414</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415</v>
      </c>
      <c r="BR109" s="896"/>
      <c r="BS109" s="896"/>
      <c r="BT109" s="896"/>
      <c r="BU109" s="897"/>
      <c r="BV109" s="898" t="s">
        <v>416</v>
      </c>
      <c r="BW109" s="896"/>
      <c r="BX109" s="896"/>
      <c r="BY109" s="896"/>
      <c r="BZ109" s="897"/>
      <c r="CA109" s="898" t="s">
        <v>294</v>
      </c>
      <c r="CB109" s="896"/>
      <c r="CC109" s="896"/>
      <c r="CD109" s="896"/>
      <c r="CE109" s="897"/>
      <c r="CF109" s="936" t="s">
        <v>417</v>
      </c>
      <c r="CG109" s="936"/>
      <c r="CH109" s="936"/>
      <c r="CI109" s="936"/>
      <c r="CJ109" s="936"/>
      <c r="CK109" s="898" t="s">
        <v>418</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415</v>
      </c>
      <c r="DH109" s="896"/>
      <c r="DI109" s="896"/>
      <c r="DJ109" s="896"/>
      <c r="DK109" s="897"/>
      <c r="DL109" s="898" t="s">
        <v>416</v>
      </c>
      <c r="DM109" s="896"/>
      <c r="DN109" s="896"/>
      <c r="DO109" s="896"/>
      <c r="DP109" s="897"/>
      <c r="DQ109" s="898" t="s">
        <v>294</v>
      </c>
      <c r="DR109" s="896"/>
      <c r="DS109" s="896"/>
      <c r="DT109" s="896"/>
      <c r="DU109" s="897"/>
      <c r="DV109" s="898" t="s">
        <v>417</v>
      </c>
      <c r="DW109" s="896"/>
      <c r="DX109" s="896"/>
      <c r="DY109" s="896"/>
      <c r="DZ109" s="929"/>
    </row>
    <row r="110" spans="1:131" s="230" customFormat="1" ht="26.25" customHeight="1" x14ac:dyDescent="0.15">
      <c r="A110" s="807" t="s">
        <v>419</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7186942</v>
      </c>
      <c r="AB110" s="889"/>
      <c r="AC110" s="889"/>
      <c r="AD110" s="889"/>
      <c r="AE110" s="890"/>
      <c r="AF110" s="891">
        <v>9269309</v>
      </c>
      <c r="AG110" s="889"/>
      <c r="AH110" s="889"/>
      <c r="AI110" s="889"/>
      <c r="AJ110" s="890"/>
      <c r="AK110" s="891">
        <v>6902191</v>
      </c>
      <c r="AL110" s="889"/>
      <c r="AM110" s="889"/>
      <c r="AN110" s="889"/>
      <c r="AO110" s="890"/>
      <c r="AP110" s="892">
        <v>24</v>
      </c>
      <c r="AQ110" s="893"/>
      <c r="AR110" s="893"/>
      <c r="AS110" s="893"/>
      <c r="AT110" s="894"/>
      <c r="AU110" s="930" t="s">
        <v>69</v>
      </c>
      <c r="AV110" s="931"/>
      <c r="AW110" s="931"/>
      <c r="AX110" s="931"/>
      <c r="AY110" s="931"/>
      <c r="AZ110" s="860" t="s">
        <v>420</v>
      </c>
      <c r="BA110" s="808"/>
      <c r="BB110" s="808"/>
      <c r="BC110" s="808"/>
      <c r="BD110" s="808"/>
      <c r="BE110" s="808"/>
      <c r="BF110" s="808"/>
      <c r="BG110" s="808"/>
      <c r="BH110" s="808"/>
      <c r="BI110" s="808"/>
      <c r="BJ110" s="808"/>
      <c r="BK110" s="808"/>
      <c r="BL110" s="808"/>
      <c r="BM110" s="808"/>
      <c r="BN110" s="808"/>
      <c r="BO110" s="808"/>
      <c r="BP110" s="809"/>
      <c r="BQ110" s="861">
        <v>61168747</v>
      </c>
      <c r="BR110" s="842"/>
      <c r="BS110" s="842"/>
      <c r="BT110" s="842"/>
      <c r="BU110" s="842"/>
      <c r="BV110" s="842">
        <v>54578152</v>
      </c>
      <c r="BW110" s="842"/>
      <c r="BX110" s="842"/>
      <c r="BY110" s="842"/>
      <c r="BZ110" s="842"/>
      <c r="CA110" s="842">
        <v>51646542</v>
      </c>
      <c r="CB110" s="842"/>
      <c r="CC110" s="842"/>
      <c r="CD110" s="842"/>
      <c r="CE110" s="842"/>
      <c r="CF110" s="866">
        <v>179.7</v>
      </c>
      <c r="CG110" s="867"/>
      <c r="CH110" s="867"/>
      <c r="CI110" s="867"/>
      <c r="CJ110" s="867"/>
      <c r="CK110" s="926" t="s">
        <v>421</v>
      </c>
      <c r="CL110" s="819"/>
      <c r="CM110" s="860" t="s">
        <v>422</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423</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424</v>
      </c>
      <c r="BA111" s="752"/>
      <c r="BB111" s="752"/>
      <c r="BC111" s="752"/>
      <c r="BD111" s="752"/>
      <c r="BE111" s="752"/>
      <c r="BF111" s="752"/>
      <c r="BG111" s="752"/>
      <c r="BH111" s="752"/>
      <c r="BI111" s="752"/>
      <c r="BJ111" s="752"/>
      <c r="BK111" s="752"/>
      <c r="BL111" s="752"/>
      <c r="BM111" s="752"/>
      <c r="BN111" s="752"/>
      <c r="BO111" s="752"/>
      <c r="BP111" s="753"/>
      <c r="BQ111" s="816">
        <v>30325</v>
      </c>
      <c r="BR111" s="817"/>
      <c r="BS111" s="817"/>
      <c r="BT111" s="817"/>
      <c r="BU111" s="817"/>
      <c r="BV111" s="817">
        <v>12531</v>
      </c>
      <c r="BW111" s="817"/>
      <c r="BX111" s="817"/>
      <c r="BY111" s="817"/>
      <c r="BZ111" s="817"/>
      <c r="CA111" s="817">
        <v>5793</v>
      </c>
      <c r="CB111" s="817"/>
      <c r="CC111" s="817"/>
      <c r="CD111" s="817"/>
      <c r="CE111" s="817"/>
      <c r="CF111" s="875">
        <v>0</v>
      </c>
      <c r="CG111" s="876"/>
      <c r="CH111" s="876"/>
      <c r="CI111" s="876"/>
      <c r="CJ111" s="876"/>
      <c r="CK111" s="927"/>
      <c r="CL111" s="821"/>
      <c r="CM111" s="815" t="s">
        <v>425</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426</v>
      </c>
      <c r="B112" s="913"/>
      <c r="C112" s="752" t="s">
        <v>427</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428</v>
      </c>
      <c r="BA112" s="752"/>
      <c r="BB112" s="752"/>
      <c r="BC112" s="752"/>
      <c r="BD112" s="752"/>
      <c r="BE112" s="752"/>
      <c r="BF112" s="752"/>
      <c r="BG112" s="752"/>
      <c r="BH112" s="752"/>
      <c r="BI112" s="752"/>
      <c r="BJ112" s="752"/>
      <c r="BK112" s="752"/>
      <c r="BL112" s="752"/>
      <c r="BM112" s="752"/>
      <c r="BN112" s="752"/>
      <c r="BO112" s="752"/>
      <c r="BP112" s="753"/>
      <c r="BQ112" s="816">
        <v>21556606</v>
      </c>
      <c r="BR112" s="817"/>
      <c r="BS112" s="817"/>
      <c r="BT112" s="817"/>
      <c r="BU112" s="817"/>
      <c r="BV112" s="817">
        <v>20845351</v>
      </c>
      <c r="BW112" s="817"/>
      <c r="BX112" s="817"/>
      <c r="BY112" s="817"/>
      <c r="BZ112" s="817"/>
      <c r="CA112" s="817">
        <v>17971304</v>
      </c>
      <c r="CB112" s="817"/>
      <c r="CC112" s="817"/>
      <c r="CD112" s="817"/>
      <c r="CE112" s="817"/>
      <c r="CF112" s="875">
        <v>62.5</v>
      </c>
      <c r="CG112" s="876"/>
      <c r="CH112" s="876"/>
      <c r="CI112" s="876"/>
      <c r="CJ112" s="876"/>
      <c r="CK112" s="927"/>
      <c r="CL112" s="821"/>
      <c r="CM112" s="815" t="s">
        <v>429</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430</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2739314</v>
      </c>
      <c r="AB113" s="919"/>
      <c r="AC113" s="919"/>
      <c r="AD113" s="919"/>
      <c r="AE113" s="920"/>
      <c r="AF113" s="921">
        <v>2591162</v>
      </c>
      <c r="AG113" s="919"/>
      <c r="AH113" s="919"/>
      <c r="AI113" s="919"/>
      <c r="AJ113" s="920"/>
      <c r="AK113" s="921">
        <v>2612699</v>
      </c>
      <c r="AL113" s="919"/>
      <c r="AM113" s="919"/>
      <c r="AN113" s="919"/>
      <c r="AO113" s="920"/>
      <c r="AP113" s="922">
        <v>9.1</v>
      </c>
      <c r="AQ113" s="923"/>
      <c r="AR113" s="923"/>
      <c r="AS113" s="923"/>
      <c r="AT113" s="924"/>
      <c r="AU113" s="932"/>
      <c r="AV113" s="933"/>
      <c r="AW113" s="933"/>
      <c r="AX113" s="933"/>
      <c r="AY113" s="933"/>
      <c r="AZ113" s="815" t="s">
        <v>431</v>
      </c>
      <c r="BA113" s="752"/>
      <c r="BB113" s="752"/>
      <c r="BC113" s="752"/>
      <c r="BD113" s="752"/>
      <c r="BE113" s="752"/>
      <c r="BF113" s="752"/>
      <c r="BG113" s="752"/>
      <c r="BH113" s="752"/>
      <c r="BI113" s="752"/>
      <c r="BJ113" s="752"/>
      <c r="BK113" s="752"/>
      <c r="BL113" s="752"/>
      <c r="BM113" s="752"/>
      <c r="BN113" s="752"/>
      <c r="BO113" s="752"/>
      <c r="BP113" s="753"/>
      <c r="BQ113" s="816">
        <v>412580</v>
      </c>
      <c r="BR113" s="817"/>
      <c r="BS113" s="817"/>
      <c r="BT113" s="817"/>
      <c r="BU113" s="817"/>
      <c r="BV113" s="817">
        <v>316621</v>
      </c>
      <c r="BW113" s="817"/>
      <c r="BX113" s="817"/>
      <c r="BY113" s="817"/>
      <c r="BZ113" s="817"/>
      <c r="CA113" s="817">
        <v>263737</v>
      </c>
      <c r="CB113" s="817"/>
      <c r="CC113" s="817"/>
      <c r="CD113" s="817"/>
      <c r="CE113" s="817"/>
      <c r="CF113" s="875">
        <v>0.9</v>
      </c>
      <c r="CG113" s="876"/>
      <c r="CH113" s="876"/>
      <c r="CI113" s="876"/>
      <c r="CJ113" s="876"/>
      <c r="CK113" s="927"/>
      <c r="CL113" s="821"/>
      <c r="CM113" s="815" t="s">
        <v>432</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433</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106646</v>
      </c>
      <c r="AB114" s="780"/>
      <c r="AC114" s="780"/>
      <c r="AD114" s="780"/>
      <c r="AE114" s="781"/>
      <c r="AF114" s="782">
        <v>107298</v>
      </c>
      <c r="AG114" s="780"/>
      <c r="AH114" s="780"/>
      <c r="AI114" s="780"/>
      <c r="AJ114" s="781"/>
      <c r="AK114" s="782">
        <v>110779</v>
      </c>
      <c r="AL114" s="780"/>
      <c r="AM114" s="780"/>
      <c r="AN114" s="780"/>
      <c r="AO114" s="781"/>
      <c r="AP114" s="824">
        <v>0.4</v>
      </c>
      <c r="AQ114" s="825"/>
      <c r="AR114" s="825"/>
      <c r="AS114" s="825"/>
      <c r="AT114" s="826"/>
      <c r="AU114" s="932"/>
      <c r="AV114" s="933"/>
      <c r="AW114" s="933"/>
      <c r="AX114" s="933"/>
      <c r="AY114" s="933"/>
      <c r="AZ114" s="815" t="s">
        <v>434</v>
      </c>
      <c r="BA114" s="752"/>
      <c r="BB114" s="752"/>
      <c r="BC114" s="752"/>
      <c r="BD114" s="752"/>
      <c r="BE114" s="752"/>
      <c r="BF114" s="752"/>
      <c r="BG114" s="752"/>
      <c r="BH114" s="752"/>
      <c r="BI114" s="752"/>
      <c r="BJ114" s="752"/>
      <c r="BK114" s="752"/>
      <c r="BL114" s="752"/>
      <c r="BM114" s="752"/>
      <c r="BN114" s="752"/>
      <c r="BO114" s="752"/>
      <c r="BP114" s="753"/>
      <c r="BQ114" s="816">
        <v>5363056</v>
      </c>
      <c r="BR114" s="817"/>
      <c r="BS114" s="817"/>
      <c r="BT114" s="817"/>
      <c r="BU114" s="817"/>
      <c r="BV114" s="817">
        <v>5772929</v>
      </c>
      <c r="BW114" s="817"/>
      <c r="BX114" s="817"/>
      <c r="BY114" s="817"/>
      <c r="BZ114" s="817"/>
      <c r="CA114" s="817">
        <v>6097530</v>
      </c>
      <c r="CB114" s="817"/>
      <c r="CC114" s="817"/>
      <c r="CD114" s="817"/>
      <c r="CE114" s="817"/>
      <c r="CF114" s="875">
        <v>21.2</v>
      </c>
      <c r="CG114" s="876"/>
      <c r="CH114" s="876"/>
      <c r="CI114" s="876"/>
      <c r="CJ114" s="876"/>
      <c r="CK114" s="927"/>
      <c r="CL114" s="821"/>
      <c r="CM114" s="815" t="s">
        <v>435</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436</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95983</v>
      </c>
      <c r="AB115" s="919"/>
      <c r="AC115" s="919"/>
      <c r="AD115" s="919"/>
      <c r="AE115" s="920"/>
      <c r="AF115" s="921">
        <v>64124</v>
      </c>
      <c r="AG115" s="919"/>
      <c r="AH115" s="919"/>
      <c r="AI115" s="919"/>
      <c r="AJ115" s="920"/>
      <c r="AK115" s="921">
        <v>33450</v>
      </c>
      <c r="AL115" s="919"/>
      <c r="AM115" s="919"/>
      <c r="AN115" s="919"/>
      <c r="AO115" s="920"/>
      <c r="AP115" s="922">
        <v>0.1</v>
      </c>
      <c r="AQ115" s="923"/>
      <c r="AR115" s="923"/>
      <c r="AS115" s="923"/>
      <c r="AT115" s="924"/>
      <c r="AU115" s="932"/>
      <c r="AV115" s="933"/>
      <c r="AW115" s="933"/>
      <c r="AX115" s="933"/>
      <c r="AY115" s="933"/>
      <c r="AZ115" s="815" t="s">
        <v>437</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438</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439</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440</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441</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22124</v>
      </c>
      <c r="DH116" s="780"/>
      <c r="DI116" s="780"/>
      <c r="DJ116" s="780"/>
      <c r="DK116" s="781"/>
      <c r="DL116" s="782">
        <v>8566</v>
      </c>
      <c r="DM116" s="780"/>
      <c r="DN116" s="780"/>
      <c r="DO116" s="780"/>
      <c r="DP116" s="781"/>
      <c r="DQ116" s="782">
        <v>3758</v>
      </c>
      <c r="DR116" s="780"/>
      <c r="DS116" s="780"/>
      <c r="DT116" s="780"/>
      <c r="DU116" s="781"/>
      <c r="DV116" s="824">
        <v>0</v>
      </c>
      <c r="DW116" s="825"/>
      <c r="DX116" s="825"/>
      <c r="DY116" s="825"/>
      <c r="DZ116" s="826"/>
    </row>
    <row r="117" spans="1:130" s="230"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442</v>
      </c>
      <c r="Z117" s="897"/>
      <c r="AA117" s="902">
        <v>10128885</v>
      </c>
      <c r="AB117" s="903"/>
      <c r="AC117" s="903"/>
      <c r="AD117" s="903"/>
      <c r="AE117" s="904"/>
      <c r="AF117" s="905">
        <v>12031893</v>
      </c>
      <c r="AG117" s="903"/>
      <c r="AH117" s="903"/>
      <c r="AI117" s="903"/>
      <c r="AJ117" s="904"/>
      <c r="AK117" s="905">
        <v>9659119</v>
      </c>
      <c r="AL117" s="903"/>
      <c r="AM117" s="903"/>
      <c r="AN117" s="903"/>
      <c r="AO117" s="904"/>
      <c r="AP117" s="906"/>
      <c r="AQ117" s="907"/>
      <c r="AR117" s="907"/>
      <c r="AS117" s="907"/>
      <c r="AT117" s="908"/>
      <c r="AU117" s="932"/>
      <c r="AV117" s="933"/>
      <c r="AW117" s="933"/>
      <c r="AX117" s="933"/>
      <c r="AY117" s="933"/>
      <c r="AZ117" s="863" t="s">
        <v>443</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444</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418</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415</v>
      </c>
      <c r="AB118" s="896"/>
      <c r="AC118" s="896"/>
      <c r="AD118" s="896"/>
      <c r="AE118" s="897"/>
      <c r="AF118" s="898" t="s">
        <v>416</v>
      </c>
      <c r="AG118" s="896"/>
      <c r="AH118" s="896"/>
      <c r="AI118" s="896"/>
      <c r="AJ118" s="897"/>
      <c r="AK118" s="898" t="s">
        <v>294</v>
      </c>
      <c r="AL118" s="896"/>
      <c r="AM118" s="896"/>
      <c r="AN118" s="896"/>
      <c r="AO118" s="897"/>
      <c r="AP118" s="899" t="s">
        <v>417</v>
      </c>
      <c r="AQ118" s="900"/>
      <c r="AR118" s="900"/>
      <c r="AS118" s="900"/>
      <c r="AT118" s="901"/>
      <c r="AU118" s="932"/>
      <c r="AV118" s="933"/>
      <c r="AW118" s="933"/>
      <c r="AX118" s="933"/>
      <c r="AY118" s="933"/>
      <c r="AZ118" s="838" t="s">
        <v>445</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446</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421</v>
      </c>
      <c r="B119" s="819"/>
      <c r="C119" s="860" t="s">
        <v>422</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447</v>
      </c>
      <c r="BP119" s="878"/>
      <c r="BQ119" s="879">
        <v>88531314</v>
      </c>
      <c r="BR119" s="845"/>
      <c r="BS119" s="845"/>
      <c r="BT119" s="845"/>
      <c r="BU119" s="845"/>
      <c r="BV119" s="845">
        <v>81525584</v>
      </c>
      <c r="BW119" s="845"/>
      <c r="BX119" s="845"/>
      <c r="BY119" s="845"/>
      <c r="BZ119" s="845"/>
      <c r="CA119" s="845">
        <v>75984906</v>
      </c>
      <c r="CB119" s="845"/>
      <c r="CC119" s="845"/>
      <c r="CD119" s="845"/>
      <c r="CE119" s="845"/>
      <c r="CF119" s="748"/>
      <c r="CG119" s="749"/>
      <c r="CH119" s="749"/>
      <c r="CI119" s="749"/>
      <c r="CJ119" s="834"/>
      <c r="CK119" s="928"/>
      <c r="CL119" s="823"/>
      <c r="CM119" s="838" t="s">
        <v>448</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8201</v>
      </c>
      <c r="DH119" s="764"/>
      <c r="DI119" s="764"/>
      <c r="DJ119" s="764"/>
      <c r="DK119" s="765"/>
      <c r="DL119" s="766">
        <v>3965</v>
      </c>
      <c r="DM119" s="764"/>
      <c r="DN119" s="764"/>
      <c r="DO119" s="764"/>
      <c r="DP119" s="765"/>
      <c r="DQ119" s="766">
        <v>2035</v>
      </c>
      <c r="DR119" s="764"/>
      <c r="DS119" s="764"/>
      <c r="DT119" s="764"/>
      <c r="DU119" s="765"/>
      <c r="DV119" s="848">
        <v>0</v>
      </c>
      <c r="DW119" s="849"/>
      <c r="DX119" s="849"/>
      <c r="DY119" s="849"/>
      <c r="DZ119" s="850"/>
    </row>
    <row r="120" spans="1:130" s="230" customFormat="1" ht="26.25" customHeight="1" x14ac:dyDescent="0.15">
      <c r="A120" s="820"/>
      <c r="B120" s="821"/>
      <c r="C120" s="815" t="s">
        <v>425</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449</v>
      </c>
      <c r="AV120" s="881"/>
      <c r="AW120" s="881"/>
      <c r="AX120" s="881"/>
      <c r="AY120" s="882"/>
      <c r="AZ120" s="860" t="s">
        <v>450</v>
      </c>
      <c r="BA120" s="808"/>
      <c r="BB120" s="808"/>
      <c r="BC120" s="808"/>
      <c r="BD120" s="808"/>
      <c r="BE120" s="808"/>
      <c r="BF120" s="808"/>
      <c r="BG120" s="808"/>
      <c r="BH120" s="808"/>
      <c r="BI120" s="808"/>
      <c r="BJ120" s="808"/>
      <c r="BK120" s="808"/>
      <c r="BL120" s="808"/>
      <c r="BM120" s="808"/>
      <c r="BN120" s="808"/>
      <c r="BO120" s="808"/>
      <c r="BP120" s="809"/>
      <c r="BQ120" s="861">
        <v>12931525</v>
      </c>
      <c r="BR120" s="842"/>
      <c r="BS120" s="842"/>
      <c r="BT120" s="842"/>
      <c r="BU120" s="842"/>
      <c r="BV120" s="842">
        <v>12221104</v>
      </c>
      <c r="BW120" s="842"/>
      <c r="BX120" s="842"/>
      <c r="BY120" s="842"/>
      <c r="BZ120" s="842"/>
      <c r="CA120" s="842">
        <v>13394229</v>
      </c>
      <c r="CB120" s="842"/>
      <c r="CC120" s="842"/>
      <c r="CD120" s="842"/>
      <c r="CE120" s="842"/>
      <c r="CF120" s="866">
        <v>46.6</v>
      </c>
      <c r="CG120" s="867"/>
      <c r="CH120" s="867"/>
      <c r="CI120" s="867"/>
      <c r="CJ120" s="867"/>
      <c r="CK120" s="868" t="s">
        <v>451</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v>12888505</v>
      </c>
      <c r="DH120" s="842"/>
      <c r="DI120" s="842"/>
      <c r="DJ120" s="842"/>
      <c r="DK120" s="842"/>
      <c r="DL120" s="842">
        <v>11643046</v>
      </c>
      <c r="DM120" s="842"/>
      <c r="DN120" s="842"/>
      <c r="DO120" s="842"/>
      <c r="DP120" s="842"/>
      <c r="DQ120" s="842">
        <v>9010028</v>
      </c>
      <c r="DR120" s="842"/>
      <c r="DS120" s="842"/>
      <c r="DT120" s="842"/>
      <c r="DU120" s="842"/>
      <c r="DV120" s="843">
        <v>31.4</v>
      </c>
      <c r="DW120" s="843"/>
      <c r="DX120" s="843"/>
      <c r="DY120" s="843"/>
      <c r="DZ120" s="844"/>
    </row>
    <row r="121" spans="1:130" s="230" customFormat="1" ht="26.25" customHeight="1" x14ac:dyDescent="0.15">
      <c r="A121" s="820"/>
      <c r="B121" s="821"/>
      <c r="C121" s="863" t="s">
        <v>452</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453</v>
      </c>
      <c r="BA121" s="752"/>
      <c r="BB121" s="752"/>
      <c r="BC121" s="752"/>
      <c r="BD121" s="752"/>
      <c r="BE121" s="752"/>
      <c r="BF121" s="752"/>
      <c r="BG121" s="752"/>
      <c r="BH121" s="752"/>
      <c r="BI121" s="752"/>
      <c r="BJ121" s="752"/>
      <c r="BK121" s="752"/>
      <c r="BL121" s="752"/>
      <c r="BM121" s="752"/>
      <c r="BN121" s="752"/>
      <c r="BO121" s="752"/>
      <c r="BP121" s="753"/>
      <c r="BQ121" s="816">
        <v>195186</v>
      </c>
      <c r="BR121" s="817"/>
      <c r="BS121" s="817"/>
      <c r="BT121" s="817"/>
      <c r="BU121" s="817"/>
      <c r="BV121" s="817">
        <v>178413</v>
      </c>
      <c r="BW121" s="817"/>
      <c r="BX121" s="817"/>
      <c r="BY121" s="817"/>
      <c r="BZ121" s="817"/>
      <c r="CA121" s="817">
        <v>167193</v>
      </c>
      <c r="CB121" s="817"/>
      <c r="CC121" s="817"/>
      <c r="CD121" s="817"/>
      <c r="CE121" s="817"/>
      <c r="CF121" s="875">
        <v>0.6</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v>6820400</v>
      </c>
      <c r="DH121" s="817"/>
      <c r="DI121" s="817"/>
      <c r="DJ121" s="817"/>
      <c r="DK121" s="817"/>
      <c r="DL121" s="817">
        <v>6466401</v>
      </c>
      <c r="DM121" s="817"/>
      <c r="DN121" s="817"/>
      <c r="DO121" s="817"/>
      <c r="DP121" s="817"/>
      <c r="DQ121" s="817">
        <v>6004485</v>
      </c>
      <c r="DR121" s="817"/>
      <c r="DS121" s="817"/>
      <c r="DT121" s="817"/>
      <c r="DU121" s="817"/>
      <c r="DV121" s="794">
        <v>20.9</v>
      </c>
      <c r="DW121" s="794"/>
      <c r="DX121" s="794"/>
      <c r="DY121" s="794"/>
      <c r="DZ121" s="795"/>
    </row>
    <row r="122" spans="1:130" s="230" customFormat="1" ht="26.25" customHeight="1" x14ac:dyDescent="0.15">
      <c r="A122" s="820"/>
      <c r="B122" s="821"/>
      <c r="C122" s="815" t="s">
        <v>435</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454</v>
      </c>
      <c r="BA122" s="839"/>
      <c r="BB122" s="839"/>
      <c r="BC122" s="839"/>
      <c r="BD122" s="839"/>
      <c r="BE122" s="839"/>
      <c r="BF122" s="839"/>
      <c r="BG122" s="839"/>
      <c r="BH122" s="839"/>
      <c r="BI122" s="839"/>
      <c r="BJ122" s="839"/>
      <c r="BK122" s="839"/>
      <c r="BL122" s="839"/>
      <c r="BM122" s="839"/>
      <c r="BN122" s="839"/>
      <c r="BO122" s="839"/>
      <c r="BP122" s="840"/>
      <c r="BQ122" s="879">
        <v>61096668</v>
      </c>
      <c r="BR122" s="845"/>
      <c r="BS122" s="845"/>
      <c r="BT122" s="845"/>
      <c r="BU122" s="845"/>
      <c r="BV122" s="845">
        <v>57556903</v>
      </c>
      <c r="BW122" s="845"/>
      <c r="BX122" s="845"/>
      <c r="BY122" s="845"/>
      <c r="BZ122" s="845"/>
      <c r="CA122" s="845">
        <v>55394856</v>
      </c>
      <c r="CB122" s="845"/>
      <c r="CC122" s="845"/>
      <c r="CD122" s="845"/>
      <c r="CE122" s="845"/>
      <c r="CF122" s="846">
        <v>192.8</v>
      </c>
      <c r="CG122" s="847"/>
      <c r="CH122" s="847"/>
      <c r="CI122" s="847"/>
      <c r="CJ122" s="847"/>
      <c r="CK122" s="869"/>
      <c r="CL122" s="855"/>
      <c r="CM122" s="855"/>
      <c r="CN122" s="855"/>
      <c r="CO122" s="856"/>
      <c r="CP122" s="835" t="s">
        <v>400</v>
      </c>
      <c r="CQ122" s="836"/>
      <c r="CR122" s="836"/>
      <c r="CS122" s="836"/>
      <c r="CT122" s="836"/>
      <c r="CU122" s="836"/>
      <c r="CV122" s="836"/>
      <c r="CW122" s="836"/>
      <c r="CX122" s="836"/>
      <c r="CY122" s="836"/>
      <c r="CZ122" s="836"/>
      <c r="DA122" s="836"/>
      <c r="DB122" s="836"/>
      <c r="DC122" s="836"/>
      <c r="DD122" s="836"/>
      <c r="DE122" s="836"/>
      <c r="DF122" s="837"/>
      <c r="DG122" s="816">
        <v>108600</v>
      </c>
      <c r="DH122" s="817"/>
      <c r="DI122" s="817"/>
      <c r="DJ122" s="817"/>
      <c r="DK122" s="817"/>
      <c r="DL122" s="817">
        <v>1082775</v>
      </c>
      <c r="DM122" s="817"/>
      <c r="DN122" s="817"/>
      <c r="DO122" s="817"/>
      <c r="DP122" s="817"/>
      <c r="DQ122" s="817">
        <v>1393736</v>
      </c>
      <c r="DR122" s="817"/>
      <c r="DS122" s="817"/>
      <c r="DT122" s="817"/>
      <c r="DU122" s="817"/>
      <c r="DV122" s="794">
        <v>4.9000000000000004</v>
      </c>
      <c r="DW122" s="794"/>
      <c r="DX122" s="794"/>
      <c r="DY122" s="794"/>
      <c r="DZ122" s="795"/>
    </row>
    <row r="123" spans="1:130" s="230" customFormat="1" ht="26.25" customHeight="1" x14ac:dyDescent="0.15">
      <c r="A123" s="820"/>
      <c r="B123" s="821"/>
      <c r="C123" s="815" t="s">
        <v>441</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13921</v>
      </c>
      <c r="AB123" s="780"/>
      <c r="AC123" s="780"/>
      <c r="AD123" s="780"/>
      <c r="AE123" s="781"/>
      <c r="AF123" s="782">
        <v>13783</v>
      </c>
      <c r="AG123" s="780"/>
      <c r="AH123" s="780"/>
      <c r="AI123" s="780"/>
      <c r="AJ123" s="781"/>
      <c r="AK123" s="782">
        <v>4925</v>
      </c>
      <c r="AL123" s="780"/>
      <c r="AM123" s="780"/>
      <c r="AN123" s="780"/>
      <c r="AO123" s="781"/>
      <c r="AP123" s="824">
        <v>0</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455</v>
      </c>
      <c r="BP123" s="878"/>
      <c r="BQ123" s="832">
        <v>74223379</v>
      </c>
      <c r="BR123" s="833"/>
      <c r="BS123" s="833"/>
      <c r="BT123" s="833"/>
      <c r="BU123" s="833"/>
      <c r="BV123" s="833">
        <v>69956420</v>
      </c>
      <c r="BW123" s="833"/>
      <c r="BX123" s="833"/>
      <c r="BY123" s="833"/>
      <c r="BZ123" s="833"/>
      <c r="CA123" s="833">
        <v>68956278</v>
      </c>
      <c r="CB123" s="833"/>
      <c r="CC123" s="833"/>
      <c r="CD123" s="833"/>
      <c r="CE123" s="833"/>
      <c r="CF123" s="748"/>
      <c r="CG123" s="749"/>
      <c r="CH123" s="749"/>
      <c r="CI123" s="749"/>
      <c r="CJ123" s="834"/>
      <c r="CK123" s="869"/>
      <c r="CL123" s="855"/>
      <c r="CM123" s="855"/>
      <c r="CN123" s="855"/>
      <c r="CO123" s="856"/>
      <c r="CP123" s="835" t="s">
        <v>398</v>
      </c>
      <c r="CQ123" s="836"/>
      <c r="CR123" s="836"/>
      <c r="CS123" s="836"/>
      <c r="CT123" s="836"/>
      <c r="CU123" s="836"/>
      <c r="CV123" s="836"/>
      <c r="CW123" s="836"/>
      <c r="CX123" s="836"/>
      <c r="CY123" s="836"/>
      <c r="CZ123" s="836"/>
      <c r="DA123" s="836"/>
      <c r="DB123" s="836"/>
      <c r="DC123" s="836"/>
      <c r="DD123" s="836"/>
      <c r="DE123" s="836"/>
      <c r="DF123" s="837"/>
      <c r="DG123" s="779">
        <v>1295771</v>
      </c>
      <c r="DH123" s="780"/>
      <c r="DI123" s="780"/>
      <c r="DJ123" s="780"/>
      <c r="DK123" s="781"/>
      <c r="DL123" s="782">
        <v>1287489</v>
      </c>
      <c r="DM123" s="780"/>
      <c r="DN123" s="780"/>
      <c r="DO123" s="780"/>
      <c r="DP123" s="781"/>
      <c r="DQ123" s="782">
        <v>1276036</v>
      </c>
      <c r="DR123" s="780"/>
      <c r="DS123" s="780"/>
      <c r="DT123" s="780"/>
      <c r="DU123" s="781"/>
      <c r="DV123" s="824">
        <v>4.4000000000000004</v>
      </c>
      <c r="DW123" s="825"/>
      <c r="DX123" s="825"/>
      <c r="DY123" s="825"/>
      <c r="DZ123" s="826"/>
    </row>
    <row r="124" spans="1:130" s="230" customFormat="1" ht="26.25" customHeight="1" thickBot="1" x14ac:dyDescent="0.2">
      <c r="A124" s="820"/>
      <c r="B124" s="821"/>
      <c r="C124" s="815" t="s">
        <v>444</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456</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48.8</v>
      </c>
      <c r="BR124" s="831"/>
      <c r="BS124" s="831"/>
      <c r="BT124" s="831"/>
      <c r="BU124" s="831"/>
      <c r="BV124" s="831">
        <v>41.1</v>
      </c>
      <c r="BW124" s="831"/>
      <c r="BX124" s="831"/>
      <c r="BY124" s="831"/>
      <c r="BZ124" s="831"/>
      <c r="CA124" s="831">
        <v>24.4</v>
      </c>
      <c r="CB124" s="831"/>
      <c r="CC124" s="831"/>
      <c r="CD124" s="831"/>
      <c r="CE124" s="831"/>
      <c r="CF124" s="726"/>
      <c r="CG124" s="727"/>
      <c r="CH124" s="727"/>
      <c r="CI124" s="727"/>
      <c r="CJ124" s="862"/>
      <c r="CK124" s="870"/>
      <c r="CL124" s="870"/>
      <c r="CM124" s="870"/>
      <c r="CN124" s="870"/>
      <c r="CO124" s="871"/>
      <c r="CP124" s="835" t="s">
        <v>457</v>
      </c>
      <c r="CQ124" s="836"/>
      <c r="CR124" s="836"/>
      <c r="CS124" s="836"/>
      <c r="CT124" s="836"/>
      <c r="CU124" s="836"/>
      <c r="CV124" s="836"/>
      <c r="CW124" s="836"/>
      <c r="CX124" s="836"/>
      <c r="CY124" s="836"/>
      <c r="CZ124" s="836"/>
      <c r="DA124" s="836"/>
      <c r="DB124" s="836"/>
      <c r="DC124" s="836"/>
      <c r="DD124" s="836"/>
      <c r="DE124" s="836"/>
      <c r="DF124" s="837"/>
      <c r="DG124" s="763">
        <v>443330</v>
      </c>
      <c r="DH124" s="764"/>
      <c r="DI124" s="764"/>
      <c r="DJ124" s="764"/>
      <c r="DK124" s="765"/>
      <c r="DL124" s="766">
        <v>365640</v>
      </c>
      <c r="DM124" s="764"/>
      <c r="DN124" s="764"/>
      <c r="DO124" s="764"/>
      <c r="DP124" s="765"/>
      <c r="DQ124" s="766">
        <v>287019</v>
      </c>
      <c r="DR124" s="764"/>
      <c r="DS124" s="764"/>
      <c r="DT124" s="764"/>
      <c r="DU124" s="765"/>
      <c r="DV124" s="848">
        <v>1</v>
      </c>
      <c r="DW124" s="849"/>
      <c r="DX124" s="849"/>
      <c r="DY124" s="849"/>
      <c r="DZ124" s="850"/>
    </row>
    <row r="125" spans="1:130" s="230" customFormat="1" ht="26.25" customHeight="1" x14ac:dyDescent="0.15">
      <c r="A125" s="820"/>
      <c r="B125" s="821"/>
      <c r="C125" s="815" t="s">
        <v>446</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458</v>
      </c>
      <c r="CL125" s="852"/>
      <c r="CM125" s="852"/>
      <c r="CN125" s="852"/>
      <c r="CO125" s="853"/>
      <c r="CP125" s="860" t="s">
        <v>459</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448</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6781</v>
      </c>
      <c r="AB126" s="780"/>
      <c r="AC126" s="780"/>
      <c r="AD126" s="780"/>
      <c r="AE126" s="781"/>
      <c r="AF126" s="782">
        <v>2367</v>
      </c>
      <c r="AG126" s="780"/>
      <c r="AH126" s="780"/>
      <c r="AI126" s="780"/>
      <c r="AJ126" s="781"/>
      <c r="AK126" s="782">
        <v>1979</v>
      </c>
      <c r="AL126" s="780"/>
      <c r="AM126" s="780"/>
      <c r="AN126" s="780"/>
      <c r="AO126" s="781"/>
      <c r="AP126" s="824">
        <v>0</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460</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461</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75281</v>
      </c>
      <c r="AB127" s="780"/>
      <c r="AC127" s="780"/>
      <c r="AD127" s="780"/>
      <c r="AE127" s="781"/>
      <c r="AF127" s="782">
        <v>47974</v>
      </c>
      <c r="AG127" s="780"/>
      <c r="AH127" s="780"/>
      <c r="AI127" s="780"/>
      <c r="AJ127" s="781"/>
      <c r="AK127" s="782">
        <v>26546</v>
      </c>
      <c r="AL127" s="780"/>
      <c r="AM127" s="780"/>
      <c r="AN127" s="780"/>
      <c r="AO127" s="781"/>
      <c r="AP127" s="824">
        <v>0.1</v>
      </c>
      <c r="AQ127" s="825"/>
      <c r="AR127" s="825"/>
      <c r="AS127" s="825"/>
      <c r="AT127" s="826"/>
      <c r="AU127" s="232"/>
      <c r="AV127" s="232"/>
      <c r="AW127" s="232"/>
      <c r="AX127" s="841" t="s">
        <v>462</v>
      </c>
      <c r="AY127" s="812"/>
      <c r="AZ127" s="812"/>
      <c r="BA127" s="812"/>
      <c r="BB127" s="812"/>
      <c r="BC127" s="812"/>
      <c r="BD127" s="812"/>
      <c r="BE127" s="813"/>
      <c r="BF127" s="811" t="s">
        <v>463</v>
      </c>
      <c r="BG127" s="812"/>
      <c r="BH127" s="812"/>
      <c r="BI127" s="812"/>
      <c r="BJ127" s="812"/>
      <c r="BK127" s="812"/>
      <c r="BL127" s="813"/>
      <c r="BM127" s="811" t="s">
        <v>464</v>
      </c>
      <c r="BN127" s="812"/>
      <c r="BO127" s="812"/>
      <c r="BP127" s="812"/>
      <c r="BQ127" s="812"/>
      <c r="BR127" s="812"/>
      <c r="BS127" s="813"/>
      <c r="BT127" s="811" t="s">
        <v>465</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466</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467</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468</v>
      </c>
      <c r="X128" s="798"/>
      <c r="Y128" s="798"/>
      <c r="Z128" s="799"/>
      <c r="AA128" s="800">
        <v>40672</v>
      </c>
      <c r="AB128" s="801"/>
      <c r="AC128" s="801"/>
      <c r="AD128" s="801"/>
      <c r="AE128" s="802"/>
      <c r="AF128" s="803">
        <v>32575</v>
      </c>
      <c r="AG128" s="801"/>
      <c r="AH128" s="801"/>
      <c r="AI128" s="801"/>
      <c r="AJ128" s="802"/>
      <c r="AK128" s="803">
        <v>25227</v>
      </c>
      <c r="AL128" s="801"/>
      <c r="AM128" s="801"/>
      <c r="AN128" s="801"/>
      <c r="AO128" s="802"/>
      <c r="AP128" s="804"/>
      <c r="AQ128" s="805"/>
      <c r="AR128" s="805"/>
      <c r="AS128" s="805"/>
      <c r="AT128" s="806"/>
      <c r="AU128" s="232"/>
      <c r="AV128" s="232"/>
      <c r="AW128" s="232"/>
      <c r="AX128" s="807" t="s">
        <v>469</v>
      </c>
      <c r="AY128" s="808"/>
      <c r="AZ128" s="808"/>
      <c r="BA128" s="808"/>
      <c r="BB128" s="808"/>
      <c r="BC128" s="808"/>
      <c r="BD128" s="808"/>
      <c r="BE128" s="809"/>
      <c r="BF128" s="786" t="s">
        <v>122</v>
      </c>
      <c r="BG128" s="787"/>
      <c r="BH128" s="787"/>
      <c r="BI128" s="787"/>
      <c r="BJ128" s="787"/>
      <c r="BK128" s="787"/>
      <c r="BL128" s="810"/>
      <c r="BM128" s="786">
        <v>11.61</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470</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471</v>
      </c>
      <c r="X129" s="777"/>
      <c r="Y129" s="777"/>
      <c r="Z129" s="778"/>
      <c r="AA129" s="779">
        <v>35406365</v>
      </c>
      <c r="AB129" s="780"/>
      <c r="AC129" s="780"/>
      <c r="AD129" s="780"/>
      <c r="AE129" s="781"/>
      <c r="AF129" s="782">
        <v>34198867</v>
      </c>
      <c r="AG129" s="780"/>
      <c r="AH129" s="780"/>
      <c r="AI129" s="780"/>
      <c r="AJ129" s="781"/>
      <c r="AK129" s="782">
        <v>34874894</v>
      </c>
      <c r="AL129" s="780"/>
      <c r="AM129" s="780"/>
      <c r="AN129" s="780"/>
      <c r="AO129" s="781"/>
      <c r="AP129" s="783"/>
      <c r="AQ129" s="784"/>
      <c r="AR129" s="784"/>
      <c r="AS129" s="784"/>
      <c r="AT129" s="785"/>
      <c r="AU129" s="233"/>
      <c r="AV129" s="233"/>
      <c r="AW129" s="233"/>
      <c r="AX129" s="751" t="s">
        <v>472</v>
      </c>
      <c r="AY129" s="752"/>
      <c r="AZ129" s="752"/>
      <c r="BA129" s="752"/>
      <c r="BB129" s="752"/>
      <c r="BC129" s="752"/>
      <c r="BD129" s="752"/>
      <c r="BE129" s="753"/>
      <c r="BF129" s="770" t="s">
        <v>122</v>
      </c>
      <c r="BG129" s="771"/>
      <c r="BH129" s="771"/>
      <c r="BI129" s="771"/>
      <c r="BJ129" s="771"/>
      <c r="BK129" s="771"/>
      <c r="BL129" s="772"/>
      <c r="BM129" s="770">
        <v>16.61</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473</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474</v>
      </c>
      <c r="X130" s="777"/>
      <c r="Y130" s="777"/>
      <c r="Z130" s="778"/>
      <c r="AA130" s="779">
        <v>6125860</v>
      </c>
      <c r="AB130" s="780"/>
      <c r="AC130" s="780"/>
      <c r="AD130" s="780"/>
      <c r="AE130" s="781"/>
      <c r="AF130" s="782">
        <v>6078676</v>
      </c>
      <c r="AG130" s="780"/>
      <c r="AH130" s="780"/>
      <c r="AI130" s="780"/>
      <c r="AJ130" s="781"/>
      <c r="AK130" s="782">
        <v>6141492</v>
      </c>
      <c r="AL130" s="780"/>
      <c r="AM130" s="780"/>
      <c r="AN130" s="780"/>
      <c r="AO130" s="781"/>
      <c r="AP130" s="783"/>
      <c r="AQ130" s="784"/>
      <c r="AR130" s="784"/>
      <c r="AS130" s="784"/>
      <c r="AT130" s="785"/>
      <c r="AU130" s="233"/>
      <c r="AV130" s="233"/>
      <c r="AW130" s="233"/>
      <c r="AX130" s="751" t="s">
        <v>475</v>
      </c>
      <c r="AY130" s="752"/>
      <c r="AZ130" s="752"/>
      <c r="BA130" s="752"/>
      <c r="BB130" s="752"/>
      <c r="BC130" s="752"/>
      <c r="BD130" s="752"/>
      <c r="BE130" s="753"/>
      <c r="BF130" s="754">
        <v>15.5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476</v>
      </c>
      <c r="X131" s="761"/>
      <c r="Y131" s="761"/>
      <c r="Z131" s="762"/>
      <c r="AA131" s="763">
        <v>29280505</v>
      </c>
      <c r="AB131" s="764"/>
      <c r="AC131" s="764"/>
      <c r="AD131" s="764"/>
      <c r="AE131" s="765"/>
      <c r="AF131" s="766">
        <v>28120191</v>
      </c>
      <c r="AG131" s="764"/>
      <c r="AH131" s="764"/>
      <c r="AI131" s="764"/>
      <c r="AJ131" s="765"/>
      <c r="AK131" s="766">
        <v>28733402</v>
      </c>
      <c r="AL131" s="764"/>
      <c r="AM131" s="764"/>
      <c r="AN131" s="764"/>
      <c r="AO131" s="765"/>
      <c r="AP131" s="767"/>
      <c r="AQ131" s="768"/>
      <c r="AR131" s="768"/>
      <c r="AS131" s="768"/>
      <c r="AT131" s="769"/>
      <c r="AU131" s="233"/>
      <c r="AV131" s="233"/>
      <c r="AW131" s="233"/>
      <c r="AX131" s="729" t="s">
        <v>477</v>
      </c>
      <c r="AY131" s="730"/>
      <c r="AZ131" s="730"/>
      <c r="BA131" s="730"/>
      <c r="BB131" s="730"/>
      <c r="BC131" s="730"/>
      <c r="BD131" s="730"/>
      <c r="BE131" s="731"/>
      <c r="BF131" s="732">
        <v>24.4</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478</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479</v>
      </c>
      <c r="W132" s="742"/>
      <c r="X132" s="742"/>
      <c r="Y132" s="742"/>
      <c r="Z132" s="743"/>
      <c r="AA132" s="744">
        <v>13.53239297</v>
      </c>
      <c r="AB132" s="745"/>
      <c r="AC132" s="745"/>
      <c r="AD132" s="745"/>
      <c r="AE132" s="746"/>
      <c r="AF132" s="747">
        <v>21.054771639999998</v>
      </c>
      <c r="AG132" s="745"/>
      <c r="AH132" s="745"/>
      <c r="AI132" s="745"/>
      <c r="AJ132" s="746"/>
      <c r="AK132" s="747">
        <v>12.154495320000001</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480</v>
      </c>
      <c r="W133" s="721"/>
      <c r="X133" s="721"/>
      <c r="Y133" s="721"/>
      <c r="Z133" s="722"/>
      <c r="AA133" s="723">
        <v>15</v>
      </c>
      <c r="AB133" s="724"/>
      <c r="AC133" s="724"/>
      <c r="AD133" s="724"/>
      <c r="AE133" s="725"/>
      <c r="AF133" s="723">
        <v>16.7</v>
      </c>
      <c r="AG133" s="724"/>
      <c r="AH133" s="724"/>
      <c r="AI133" s="724"/>
      <c r="AJ133" s="725"/>
      <c r="AK133" s="723">
        <v>15.5</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c79DvuydEXyfu+Rb39Q7Yw/lrZhi6eSXV7v7CR21Am7ipRFYKrF8HWHbLtYYHncQNGFHqR5EVUh9PlBKkafSpw==" saltValue="nuZhFf94o6AasHm9qhQpj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481</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vQHT8b45I+BF00n8jFkQYkFltUsoHseyZXx+trrEdQLYJcz+x0Wx/myU5LTncXOuiFxTrqw4sR0aDSpdZOoz8Q==" saltValue="QpdT9XoW18UWCXhhydboB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0aPE9r4wT+UPtR4xUAlLpSGJ4FYi4Wc93poldH+ggkq0sit5fXRur5ej4MPJPJYL9gmYGC+mE8BQttCqSKXxvg==" saltValue="9Ttt63WWI4hpF0ujngQmW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483</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484</v>
      </c>
      <c r="AP7" s="272"/>
      <c r="AQ7" s="273" t="s">
        <v>485</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486</v>
      </c>
      <c r="AQ8" s="279" t="s">
        <v>487</v>
      </c>
      <c r="AR8" s="280" t="s">
        <v>488</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489</v>
      </c>
      <c r="AL9" s="1131"/>
      <c r="AM9" s="1131"/>
      <c r="AN9" s="1132"/>
      <c r="AO9" s="281">
        <v>7799075</v>
      </c>
      <c r="AP9" s="281">
        <v>71064</v>
      </c>
      <c r="AQ9" s="282">
        <v>75670</v>
      </c>
      <c r="AR9" s="283">
        <v>-6.1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490</v>
      </c>
      <c r="AL10" s="1131"/>
      <c r="AM10" s="1131"/>
      <c r="AN10" s="1132"/>
      <c r="AO10" s="284">
        <v>1410242</v>
      </c>
      <c r="AP10" s="284">
        <v>12850</v>
      </c>
      <c r="AQ10" s="285">
        <v>7715</v>
      </c>
      <c r="AR10" s="286">
        <v>66.599999999999994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491</v>
      </c>
      <c r="AL11" s="1131"/>
      <c r="AM11" s="1131"/>
      <c r="AN11" s="1132"/>
      <c r="AO11" s="284">
        <v>1069825</v>
      </c>
      <c r="AP11" s="284">
        <v>9748</v>
      </c>
      <c r="AQ11" s="285">
        <v>1638</v>
      </c>
      <c r="AR11" s="286">
        <v>495.1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492</v>
      </c>
      <c r="AL12" s="1131"/>
      <c r="AM12" s="1131"/>
      <c r="AN12" s="1132"/>
      <c r="AO12" s="284" t="s">
        <v>493</v>
      </c>
      <c r="AP12" s="284" t="s">
        <v>493</v>
      </c>
      <c r="AQ12" s="285">
        <v>17</v>
      </c>
      <c r="AR12" s="286" t="s">
        <v>493</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494</v>
      </c>
      <c r="AL13" s="1131"/>
      <c r="AM13" s="1131"/>
      <c r="AN13" s="1132"/>
      <c r="AO13" s="284">
        <v>325362</v>
      </c>
      <c r="AP13" s="284">
        <v>2965</v>
      </c>
      <c r="AQ13" s="285">
        <v>2355</v>
      </c>
      <c r="AR13" s="286">
        <v>25.9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495</v>
      </c>
      <c r="AL14" s="1131"/>
      <c r="AM14" s="1131"/>
      <c r="AN14" s="1132"/>
      <c r="AO14" s="284">
        <v>118793</v>
      </c>
      <c r="AP14" s="284">
        <v>1082</v>
      </c>
      <c r="AQ14" s="285">
        <v>2187</v>
      </c>
      <c r="AR14" s="286">
        <v>-50.5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496</v>
      </c>
      <c r="AL15" s="1134"/>
      <c r="AM15" s="1134"/>
      <c r="AN15" s="1135"/>
      <c r="AO15" s="284">
        <v>-358754</v>
      </c>
      <c r="AP15" s="284">
        <v>-3269</v>
      </c>
      <c r="AQ15" s="285">
        <v>-4208</v>
      </c>
      <c r="AR15" s="286">
        <v>-22.3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10364543</v>
      </c>
      <c r="AP16" s="284">
        <v>94440</v>
      </c>
      <c r="AQ16" s="285">
        <v>85373</v>
      </c>
      <c r="AR16" s="286">
        <v>10.6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497</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498</v>
      </c>
      <c r="AP20" s="293" t="s">
        <v>499</v>
      </c>
      <c r="AQ20" s="294" t="s">
        <v>500</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501</v>
      </c>
      <c r="AL21" s="1137"/>
      <c r="AM21" s="1137"/>
      <c r="AN21" s="1138"/>
      <c r="AO21" s="297">
        <v>6.87</v>
      </c>
      <c r="AP21" s="298">
        <v>7.99</v>
      </c>
      <c r="AQ21" s="299">
        <v>-1.1200000000000001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502</v>
      </c>
      <c r="AL22" s="1137"/>
      <c r="AM22" s="1137"/>
      <c r="AN22" s="1138"/>
      <c r="AO22" s="302">
        <v>98.3</v>
      </c>
      <c r="AP22" s="303">
        <v>97.8</v>
      </c>
      <c r="AQ22" s="304">
        <v>0.5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503</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504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505</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484</v>
      </c>
      <c r="AP30" s="272"/>
      <c r="AQ30" s="273" t="s">
        <v>485</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486</v>
      </c>
      <c r="AQ31" s="279" t="s">
        <v>487</v>
      </c>
      <c r="AR31" s="280" t="s">
        <v>488</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506</v>
      </c>
      <c r="AL32" s="1121"/>
      <c r="AM32" s="1121"/>
      <c r="AN32" s="1122"/>
      <c r="AO32" s="312">
        <v>6902191</v>
      </c>
      <c r="AP32" s="312">
        <v>62892</v>
      </c>
      <c r="AQ32" s="313">
        <v>58230</v>
      </c>
      <c r="AR32" s="314">
        <v>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507</v>
      </c>
      <c r="AL33" s="1121"/>
      <c r="AM33" s="1121"/>
      <c r="AN33" s="1122"/>
      <c r="AO33" s="312" t="s">
        <v>493</v>
      </c>
      <c r="AP33" s="312" t="s">
        <v>493</v>
      </c>
      <c r="AQ33" s="313" t="s">
        <v>493</v>
      </c>
      <c r="AR33" s="314" t="s">
        <v>493</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508</v>
      </c>
      <c r="AL34" s="1121"/>
      <c r="AM34" s="1121"/>
      <c r="AN34" s="1122"/>
      <c r="AO34" s="312" t="s">
        <v>493</v>
      </c>
      <c r="AP34" s="312" t="s">
        <v>493</v>
      </c>
      <c r="AQ34" s="313">
        <v>23</v>
      </c>
      <c r="AR34" s="314" t="s">
        <v>493</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509</v>
      </c>
      <c r="AL35" s="1121"/>
      <c r="AM35" s="1121"/>
      <c r="AN35" s="1122"/>
      <c r="AO35" s="312">
        <v>2612699</v>
      </c>
      <c r="AP35" s="312">
        <v>23807</v>
      </c>
      <c r="AQ35" s="313">
        <v>14509</v>
      </c>
      <c r="AR35" s="314">
        <v>64.099999999999994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510</v>
      </c>
      <c r="AL36" s="1121"/>
      <c r="AM36" s="1121"/>
      <c r="AN36" s="1122"/>
      <c r="AO36" s="312">
        <v>110779</v>
      </c>
      <c r="AP36" s="312">
        <v>1009</v>
      </c>
      <c r="AQ36" s="313">
        <v>975</v>
      </c>
      <c r="AR36" s="314">
        <v>3.5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511</v>
      </c>
      <c r="AL37" s="1121"/>
      <c r="AM37" s="1121"/>
      <c r="AN37" s="1122"/>
      <c r="AO37" s="312">
        <v>33450</v>
      </c>
      <c r="AP37" s="312">
        <v>305</v>
      </c>
      <c r="AQ37" s="313">
        <v>408</v>
      </c>
      <c r="AR37" s="314">
        <v>-25.2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512</v>
      </c>
      <c r="AL38" s="1124"/>
      <c r="AM38" s="1124"/>
      <c r="AN38" s="1125"/>
      <c r="AO38" s="315" t="s">
        <v>493</v>
      </c>
      <c r="AP38" s="315" t="s">
        <v>493</v>
      </c>
      <c r="AQ38" s="316">
        <v>0</v>
      </c>
      <c r="AR38" s="304" t="s">
        <v>493</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513</v>
      </c>
      <c r="AL39" s="1124"/>
      <c r="AM39" s="1124"/>
      <c r="AN39" s="1125"/>
      <c r="AO39" s="312">
        <v>-25227</v>
      </c>
      <c r="AP39" s="312">
        <v>-230</v>
      </c>
      <c r="AQ39" s="313">
        <v>-3837</v>
      </c>
      <c r="AR39" s="314">
        <v>-94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514</v>
      </c>
      <c r="AL40" s="1121"/>
      <c r="AM40" s="1121"/>
      <c r="AN40" s="1122"/>
      <c r="AO40" s="312">
        <v>-6141492</v>
      </c>
      <c r="AP40" s="312">
        <v>-55960</v>
      </c>
      <c r="AQ40" s="313">
        <v>-50002</v>
      </c>
      <c r="AR40" s="314">
        <v>11.9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3492400</v>
      </c>
      <c r="AP41" s="312">
        <v>31822</v>
      </c>
      <c r="AQ41" s="313">
        <v>20306</v>
      </c>
      <c r="AR41" s="314">
        <v>56.7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516</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484</v>
      </c>
      <c r="AN49" s="1115" t="s">
        <v>517</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518</v>
      </c>
      <c r="AO50" s="329" t="s">
        <v>519</v>
      </c>
      <c r="AP50" s="330" t="s">
        <v>520</v>
      </c>
      <c r="AQ50" s="331" t="s">
        <v>521</v>
      </c>
      <c r="AR50" s="332" t="s">
        <v>522</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523</v>
      </c>
      <c r="AL51" s="325"/>
      <c r="AM51" s="333">
        <v>5082012</v>
      </c>
      <c r="AN51" s="334">
        <v>43780</v>
      </c>
      <c r="AO51" s="335">
        <v>11.7</v>
      </c>
      <c r="AP51" s="336">
        <v>72051</v>
      </c>
      <c r="AQ51" s="337">
        <v>7.8</v>
      </c>
      <c r="AR51" s="338">
        <v>3.9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524</v>
      </c>
      <c r="AM52" s="341">
        <v>2964409</v>
      </c>
      <c r="AN52" s="342">
        <v>25537</v>
      </c>
      <c r="AO52" s="343">
        <v>37.799999999999997</v>
      </c>
      <c r="AP52" s="344">
        <v>34140</v>
      </c>
      <c r="AQ52" s="345">
        <v>4.2</v>
      </c>
      <c r="AR52" s="346">
        <v>33.6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525</v>
      </c>
      <c r="AL53" s="325"/>
      <c r="AM53" s="333">
        <v>4065053</v>
      </c>
      <c r="AN53" s="334">
        <v>35458</v>
      </c>
      <c r="AO53" s="335">
        <v>-19</v>
      </c>
      <c r="AP53" s="336">
        <v>72756</v>
      </c>
      <c r="AQ53" s="337">
        <v>1</v>
      </c>
      <c r="AR53" s="338">
        <v>-20</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524</v>
      </c>
      <c r="AM54" s="341">
        <v>1646993</v>
      </c>
      <c r="AN54" s="342">
        <v>14366</v>
      </c>
      <c r="AO54" s="343">
        <v>-43.7</v>
      </c>
      <c r="AP54" s="344">
        <v>32117</v>
      </c>
      <c r="AQ54" s="345">
        <v>-5.9</v>
      </c>
      <c r="AR54" s="346">
        <v>-37.799999999999997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526</v>
      </c>
      <c r="AL55" s="325"/>
      <c r="AM55" s="333">
        <v>3401056</v>
      </c>
      <c r="AN55" s="334">
        <v>30055</v>
      </c>
      <c r="AO55" s="335">
        <v>-15.2</v>
      </c>
      <c r="AP55" s="336">
        <v>62281</v>
      </c>
      <c r="AQ55" s="337">
        <v>-14.4</v>
      </c>
      <c r="AR55" s="338">
        <v>-0.8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524</v>
      </c>
      <c r="AM56" s="341">
        <v>1724411</v>
      </c>
      <c r="AN56" s="342">
        <v>15238</v>
      </c>
      <c r="AO56" s="343">
        <v>6.1</v>
      </c>
      <c r="AP56" s="344">
        <v>38152</v>
      </c>
      <c r="AQ56" s="345">
        <v>18.8</v>
      </c>
      <c r="AR56" s="346">
        <v>-12.7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527</v>
      </c>
      <c r="AL57" s="325"/>
      <c r="AM57" s="333">
        <v>3056776</v>
      </c>
      <c r="AN57" s="334">
        <v>27383</v>
      </c>
      <c r="AO57" s="335">
        <v>-8.9</v>
      </c>
      <c r="AP57" s="336">
        <v>58940</v>
      </c>
      <c r="AQ57" s="337">
        <v>-5.4</v>
      </c>
      <c r="AR57" s="338">
        <v>-3.5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524</v>
      </c>
      <c r="AM58" s="341">
        <v>1488167</v>
      </c>
      <c r="AN58" s="342">
        <v>13331</v>
      </c>
      <c r="AO58" s="343">
        <v>-12.5</v>
      </c>
      <c r="AP58" s="344">
        <v>33486</v>
      </c>
      <c r="AQ58" s="345">
        <v>-12.2</v>
      </c>
      <c r="AR58" s="346">
        <v>-0.3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528</v>
      </c>
      <c r="AL59" s="325"/>
      <c r="AM59" s="333">
        <v>5443234</v>
      </c>
      <c r="AN59" s="334">
        <v>49598</v>
      </c>
      <c r="AO59" s="335">
        <v>81.099999999999994</v>
      </c>
      <c r="AP59" s="336">
        <v>57336</v>
      </c>
      <c r="AQ59" s="337">
        <v>-2.7</v>
      </c>
      <c r="AR59" s="338">
        <v>83.8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524</v>
      </c>
      <c r="AM60" s="341">
        <v>3612343</v>
      </c>
      <c r="AN60" s="342">
        <v>32915</v>
      </c>
      <c r="AO60" s="343">
        <v>146.9</v>
      </c>
      <c r="AP60" s="344">
        <v>34481</v>
      </c>
      <c r="AQ60" s="345">
        <v>3</v>
      </c>
      <c r="AR60" s="346">
        <v>143.9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529</v>
      </c>
      <c r="AL61" s="347"/>
      <c r="AM61" s="348">
        <v>4209626</v>
      </c>
      <c r="AN61" s="349">
        <v>37255</v>
      </c>
      <c r="AO61" s="350">
        <v>9.9</v>
      </c>
      <c r="AP61" s="351">
        <v>64673</v>
      </c>
      <c r="AQ61" s="352">
        <v>-2.7</v>
      </c>
      <c r="AR61" s="338">
        <v>12.6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524</v>
      </c>
      <c r="AM62" s="341">
        <v>2287265</v>
      </c>
      <c r="AN62" s="342">
        <v>20277</v>
      </c>
      <c r="AO62" s="343">
        <v>26.9</v>
      </c>
      <c r="AP62" s="344">
        <v>34475</v>
      </c>
      <c r="AQ62" s="345">
        <v>1.6</v>
      </c>
      <c r="AR62" s="346">
        <v>25.3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KWPPQMThpfSzuHy3p/JriwF2Nv5E9Ea7EjPq2RQwovqF4keZ5XwiMwY4QIdRX9O9zbPEMJm1gav69g5zze4kHA==" saltValue="yEe63cVQQmWCnsfX/V8A3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481</v>
      </c>
    </row>
    <row r="120" spans="125:125" ht="13.5" hidden="1" customHeight="1" x14ac:dyDescent="0.15"/>
    <row r="121" spans="125:125" ht="13.5" hidden="1" customHeight="1" x14ac:dyDescent="0.15">
      <c r="DU121" s="259"/>
    </row>
  </sheetData>
  <sheetProtection algorithmName="SHA-512" hashValue="xDlKbPIDfcF7g5XKSMF4Se5olMkMRrmQwH56A9zDO0u+XMwKm38a0C0Q+aj2E1qhRBBMLAv8/6WmrHeoF6TvXw==" saltValue="TLaJz0bHGvq2TxBhHyZRq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481</v>
      </c>
    </row>
  </sheetData>
  <sheetProtection algorithmName="SHA-512" hashValue="ihTZLaNVZHMHC3/vDFh90F5515jptpAb+8QQEBA+Ftob3Pl6+kKLifKcEe9bbqgxmMpsYXWn2jelpSg5FqirEQ==" saltValue="4V43woBtx1/Ds7BNU4Z9h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election sqref="A1:A1048576"/>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39" t="s">
        <v>3</v>
      </c>
      <c r="D47" s="1139"/>
      <c r="E47" s="1140"/>
      <c r="F47" s="11">
        <v>23.03</v>
      </c>
      <c r="G47" s="12">
        <v>20.96</v>
      </c>
      <c r="H47" s="12">
        <v>22.96</v>
      </c>
      <c r="I47" s="12">
        <v>24.33</v>
      </c>
      <c r="J47" s="13">
        <v>25.41</v>
      </c>
    </row>
    <row r="48" spans="2:10" ht="57.75" customHeight="1" x14ac:dyDescent="0.15">
      <c r="B48" s="14"/>
      <c r="C48" s="1141" t="s">
        <v>4</v>
      </c>
      <c r="D48" s="1141"/>
      <c r="E48" s="1142"/>
      <c r="F48" s="15">
        <v>1.6</v>
      </c>
      <c r="G48" s="16">
        <v>1.88</v>
      </c>
      <c r="H48" s="16">
        <v>7.7</v>
      </c>
      <c r="I48" s="16">
        <v>6</v>
      </c>
      <c r="J48" s="17">
        <v>0.47</v>
      </c>
    </row>
    <row r="49" spans="2:10" ht="57.75" customHeight="1" thickBot="1" x14ac:dyDescent="0.2">
      <c r="B49" s="18"/>
      <c r="C49" s="1143" t="s">
        <v>5</v>
      </c>
      <c r="D49" s="1143"/>
      <c r="E49" s="1144"/>
      <c r="F49" s="19" t="s">
        <v>536</v>
      </c>
      <c r="G49" s="20" t="s">
        <v>537</v>
      </c>
      <c r="H49" s="20">
        <v>8.4499999999999993</v>
      </c>
      <c r="I49" s="20" t="s">
        <v>538</v>
      </c>
      <c r="J49" s="21" t="s">
        <v>539</v>
      </c>
    </row>
    <row r="50" spans="2:10" x14ac:dyDescent="0.15"/>
  </sheetData>
  <sheetProtection algorithmName="SHA-512" hashValue="tUa98hSPD27QSYesBtCB/12mip+ixS00xQ6uls+DzbV9aZMjl2TglOSfvlmygXs9HyhB/YDZMnvC/v7WgIjY4w==" saltValue="lD6IdD7WPYLBDjaV9g/8c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ous10765</cp:lastModifiedBy>
  <cp:lastPrinted>2025-03-24T02:42:24Z</cp:lastPrinted>
  <dcterms:created xsi:type="dcterms:W3CDTF">2025-02-19T00:34:29Z</dcterms:created>
  <dcterms:modified xsi:type="dcterms:W3CDTF">2025-09-17T23:36:02Z</dcterms:modified>
  <cp:category/>
</cp:coreProperties>
</file>