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8(令和6年度決算分)\01 財政状況資料集作成（1回目）\04 市町村等→県\13 奥州市（0313）●〇済\"/>
    </mc:Choice>
  </mc:AlternateContent>
  <xr:revisionPtr revIDLastSave="0" documentId="13_ncr:1_{D93E906E-913E-45BB-AD34-4389D197F2D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BE39" i="10"/>
  <c r="AM39" i="10"/>
  <c r="U39" i="10"/>
  <c r="C39" i="10"/>
  <c r="BE38" i="10"/>
  <c r="AM38" i="10"/>
  <c r="C38" i="10"/>
  <c r="BE37" i="10"/>
  <c r="AM37" i="10"/>
  <c r="C37" i="10"/>
  <c r="BE36" i="10"/>
  <c r="C36" i="10"/>
  <c r="BE35"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W34" i="10"/>
  <c r="BW35" i="10" s="1"/>
  <c r="BW36" i="10" s="1"/>
  <c r="BW37" i="10" s="1"/>
  <c r="BW38" i="10" s="1"/>
  <c r="BW39" i="10" s="1"/>
  <c r="BW40" i="10" s="1"/>
  <c r="CO34" i="10" l="1"/>
  <c r="CO35" i="10" s="1"/>
  <c r="CO36" i="10" s="1"/>
  <c r="CO37" i="10" s="1"/>
  <c r="CO38" i="10" s="1"/>
  <c r="CO39" i="10" s="1"/>
</calcChain>
</file>

<file path=xl/sharedStrings.xml><?xml version="1.0" encoding="utf-8"?>
<sst xmlns="http://schemas.openxmlformats.org/spreadsheetml/2006/main" count="1048" uniqueCount="575">
  <si>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</si>
  <si>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</si>
  <si>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</si>
  <si>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</si>
  <si>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</si>
  <si>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</si>
  <si>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</si>
  <si>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</si>
  <si>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</si>
  <si>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</si>
  <si>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</si>
  <si>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</si>
  <si>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</si>
  <si>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</si>
  <si>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</si>
  <si>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</si>
  <si>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</si>
  <si>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</si>
  <si>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</si>
  <si>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</si>
  <si>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</si>
  <si>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</si>
  <si>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</si>
  <si>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</si>
  <si>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</si>
  <si>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</si>
  <si>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</si>
  <si>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</si>
  <si>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</si>
  <si>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</si>
  <si>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</si>
  <si>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</si>
  <si>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</si>
  <si>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</si>
  <si>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</si>
  <si>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</si>
  <si>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</si>
  <si>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</si>
  <si>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</si>
  <si>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</si>
  <si>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</si>
  <si>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</si>
  <si>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</si>
  <si>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</si>
  <si>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</si>
  <si>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</si>
  <si>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</si>
  <si>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</si>
  <si>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</si>
  <si>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</si>
  <si>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</si>
  <si>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</si>
  <si>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</si>
  <si>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</si>
  <si>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</si>
  <si>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</si>
  <si>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</si>
  <si>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</si>
  <si>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</si>
  <si>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</si>
  <si>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</si>
  <si>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</si>
  <si>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</si>
  <si>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</si>
  <si>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</si>
  <si>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</si>
  <si>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</si>
  <si>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</si>
  <si>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</si>
  <si>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</si>
  <si>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</si>
  <si>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</si>
  <si>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</si>
  <si>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</si>
  <si>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</si>
  <si>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</si>
  <si>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</si>
  <si>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</si>
  <si>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</si>
  <si>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</si>
  <si>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</si>
  <si>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</si>
  <si>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</si>
  <si>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</si>
  <si>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</si>
  <si>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</si>
  <si>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</si>
  <si>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</si>
  <si>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</si>
  <si>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</si>
  <si>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</si>
  <si>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</si>
  <si>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</si>
  <si>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</si>
  <si>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奥州市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</si>
  <si>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</si>
  <si>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</si>
  <si>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</si>
  <si>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</si>
  <si>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</si>
  <si>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</si>
  <si>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</si>
  <si>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</si>
  <si>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</si>
  <si>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</si>
  <si>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</si>
  <si>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</si>
  <si>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</si>
  <si>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</si>
  <si>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</si>
  <si>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</si>
  <si>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</si>
  <si>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</si>
  <si>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</si>
  <si>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</si>
  <si>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</si>
  <si>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</si>
  <si>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</si>
  <si>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</si>
  <si>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</si>
  <si>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</si>
  <si>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</si>
  <si>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</si>
  <si>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</si>
  <si>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</si>
  <si>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</si>
  <si>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</si>
  <si>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</si>
  <si>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</si>
  <si>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</si>
  <si>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</si>
  <si>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</si>
  <si>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</si>
  <si>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</si>
  <si>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</si>
  <si>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</si>
  <si>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</si>
  <si>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</si>
  <si>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</si>
  <si>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</si>
  <si>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</si>
  <si>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</si>
  <si>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</si>
  <si>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</si>
  <si>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</si>
  <si>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</si>
  <si>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</si>
  <si>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</si>
  <si>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</si>
  <si>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</si>
  <si>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</si>
  <si>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</si>
  <si>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</si>
  <si>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</si>
  <si>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</si>
  <si>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</si>
  <si>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</si>
  <si>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</si>
  <si>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</si>
  <si>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</si>
  <si>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</si>
  <si>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</si>
  <si>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</si>
  <si>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</si>
  <si>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</si>
  <si>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</si>
  <si>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</si>
  <si>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</si>
  <si>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</si>
  <si>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</si>
  <si>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</si>
  <si>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</si>
  <si>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</si>
  <si>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</si>
  <si>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</si>
  <si>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</si>
  <si>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</si>
  <si>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</si>
  <si>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</si>
  <si>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</si>
  <si>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</si>
  <si>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</si>
  <si>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</si>
  <si>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</si>
  <si>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</si>
  <si>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</si>
  <si>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</si>
  <si>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</si>
  <si>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</si>
  <si>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</si>
  <si>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</si>
  <si>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</si>
  <si>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</si>
  <si>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</si>
  <si>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</si>
  <si>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</si>
  <si>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</si>
  <si>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</si>
  <si>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</si>
  <si>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</si>
  <si>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</si>
  <si>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</si>
  <si>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</si>
  <si>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岩手県奥州市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</si>
  <si>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</si>
  <si>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</si>
  <si>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</si>
  <si>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</si>
  <si>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</si>
  <si>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</si>
  <si>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</si>
  <si>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</si>
  <si>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</si>
  <si>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</si>
  <si>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</si>
  <si>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</si>
  <si>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</si>
  <si>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</si>
  <si>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</si>
  <si>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</si>
  <si>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</si>
  <si>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</si>
  <si>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</si>
  <si>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</si>
  <si>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</si>
  <si>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</si>
  <si>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</si>
  <si>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</si>
  <si>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</si>
  <si>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</si>
  <si>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</si>
  <si>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</si>
  <si>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</si>
  <si>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</si>
  <si>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</si>
  <si>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</si>
  <si>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</si>
  <si>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</si>
  <si>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</si>
  <si>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</si>
  <si>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</si>
  <si>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</si>
  <si>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</si>
  <si>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</si>
  <si>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</si>
  <si>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</si>
  <si>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</si>
  <si>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</si>
  <si>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</si>
  <si>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</si>
  <si>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</si>
  <si>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</si>
  <si>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</si>
  <si>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</si>
  <si>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</si>
  <si>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</si>
  <si>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</si>
  <si>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</si>
  <si>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</si>
  <si>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</si>
  <si>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</si>
  <si>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</si>
  <si>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</si>
  <si>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</si>
  <si>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</si>
  <si>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</si>
  <si>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</si>
  <si>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</si>
  <si>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</si>
  <si>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</si>
  <si>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</si>
  <si>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</si>
  <si>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</si>
  <si>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</si>
  <si>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</si>
  <si>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</si>
  <si>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</si>
  <si>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</si>
  <si>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</si>
  <si>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</si>
  <si>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</si>
  <si>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</si>
  <si>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</si>
  <si>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</si>
  <si>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</si>
  <si>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</si>
  <si>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</si>
  <si>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</si>
  <si>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</si>
  <si>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</si>
  <si>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</si>
  <si>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</si>
  <si>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</si>
  <si>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</si>
  <si>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</si>
  <si>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</si>
  <si>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</si>
  <si>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</si>
  <si>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</si>
  <si>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</si>
  <si>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</si>
  <si>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</si>
  <si>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</si>
  <si>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</si>
  <si>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</si>
  <si>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</si>
  <si>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</si>
  <si>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</si>
  <si>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</si>
  <si>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</si>
  <si>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</si>
  <si>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</si>
  <si>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</si>
  <si>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</si>
  <si>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</si>
  <si>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</si>
  <si>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</si>
  <si>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</si>
  <si>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</si>
  <si>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</si>
  <si>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</si>
  <si>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</si>
  <si>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</si>
  <si>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</si>
  <si>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</si>
  <si>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</si>
  <si>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</si>
  <si>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</si>
  <si>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</si>
  <si>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</si>
  <si>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</si>
  <si>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</si>
  <si>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</si>
  <si>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</si>
  <si>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</si>
  <si>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</si>
  <si>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</si>
  <si>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</si>
  <si>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</si>
  <si>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</si>
  <si>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</si>
  <si>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</si>
  <si>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</si>
  <si>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</si>
  <si>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</si>
  <si>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</si>
  <si>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</si>
  <si>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</si>
  <si>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</si>
  <si>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</si>
  <si>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</si>
  <si>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</si>
  <si>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</si>
  <si>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</si>
  <si>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岩手県奥州市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</si>
  <si>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</si>
  <si>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</si>
  <si>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</si>
  <si>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</si>
  <si>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</si>
  <si>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</si>
  <si>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</si>
  <si>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</si>
  <si>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</si>
  <si>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</si>
  <si>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</si>
  <si>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</si>
  <si>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</si>
  <si>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</si>
  <si>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</si>
  <si>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</si>
  <si>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</si>
  <si>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</si>
  <si>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</si>
  <si>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</si>
  <si>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</si>
  <si>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</si>
  <si>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</si>
  <si>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</si>
  <si>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</si>
  <si>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</si>
  <si>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</si>
  <si>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</si>
  <si>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</si>
  <si>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</si>
  <si>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</si>
  <si>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</si>
  <si>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</si>
  <si>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</si>
  <si>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</si>
  <si>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</si>
  <si>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</si>
  <si>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</si>
  <si>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</si>
  <si>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</si>
  <si>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</si>
  <si>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</si>
  <si>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病院事業会計</t>
    <phoneticPr fontId="5"/>
  </si>
  <si>
    <t>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</si>
  <si>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</si>
  <si>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</si>
  <si>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</si>
  <si>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</si>
  <si>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</si>
  <si>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</si>
  <si>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</si>
  <si>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</si>
  <si>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</si>
  <si>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</si>
  <si>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</si>
  <si>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</si>
  <si>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</si>
  <si>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</si>
  <si>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</si>
  <si>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</si>
  <si>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</si>
  <si>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</si>
  <si>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</si>
  <si>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</si>
  <si>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</si>
  <si>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</si>
  <si>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</si>
  <si>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</si>
  <si>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</si>
  <si>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</si>
  <si>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</si>
  <si>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</si>
  <si>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</si>
  <si>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</si>
  <si>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</si>
  <si>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</si>
  <si>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</si>
  <si>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</si>
  <si>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</si>
  <si>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</si>
  <si>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</si>
  <si>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</si>
  <si>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</si>
  <si>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</si>
  <si>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</si>
  <si>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</si>
  <si>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</si>
  <si>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</si>
  <si>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</si>
  <si>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</si>
  <si>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</si>
  <si>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</si>
  <si>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</si>
  <si>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</si>
  <si>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</si>
  <si>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</si>
  <si>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</si>
  <si>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</si>
  <si>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</si>
  <si>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</si>
  <si>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</si>
  <si>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</si>
  <si>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</si>
  <si>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</si>
  <si>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</si>
  <si>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</si>
  <si>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</si>
  <si>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</si>
  <si>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</si>
  <si>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</si>
  <si>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</si>
  <si>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</si>
  <si>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</si>
  <si>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</si>
  <si>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</si>
  <si>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</si>
  <si>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</si>
  <si>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</si>
  <si>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</si>
  <si>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</si>
  <si>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</si>
  <si>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</si>
  <si>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</si>
  <si>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</si>
  <si>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</si>
  <si>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</si>
  <si>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</si>
  <si>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</si>
  <si>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</si>
  <si>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</si>
  <si>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</si>
  <si>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</si>
  <si>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</si>
  <si>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</si>
  <si>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</si>
  <si>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</si>
  <si>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</si>
  <si>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</si>
  <si>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</si>
  <si>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</si>
  <si>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</si>
  <si>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</si>
  <si>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</si>
  <si>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</si>
  <si>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</si>
  <si>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</si>
  <si>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</si>
  <si>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</si>
  <si>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</si>
  <si>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</si>
  <si>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</si>
  <si>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</si>
  <si>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</si>
  <si>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</si>
  <si>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</si>
  <si>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</si>
  <si>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</si>
  <si>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</si>
  <si>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</si>
  <si>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</si>
  <si>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</si>
  <si>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</si>
  <si>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</si>
  <si>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</si>
  <si>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</si>
  <si>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</si>
  <si>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</si>
  <si>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</si>
  <si>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</si>
  <si>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</si>
  <si>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</si>
  <si>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</si>
  <si>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</si>
  <si>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</si>
  <si>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</si>
  <si>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</si>
  <si>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</si>
  <si>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</si>
  <si>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</si>
  <si>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</si>
  <si>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1.65</t>
  </si>
  <si>
    <t>▲ 1.38</t>
  </si>
  <si>
    <t>▲ 3.84</t>
  </si>
  <si>
    <t>▲ 0.59</t>
  </si>
  <si>
    <t>病院事業会計</t>
  </si>
  <si>
    <t>水道事業会計</t>
  </si>
  <si>
    <t>下水道事業会計</t>
  </si>
  <si>
    <t>一般会計</t>
  </si>
  <si>
    <t>介護保険特別会計（保険事業勘定）</t>
  </si>
  <si>
    <t>国民健康保険特別会計（事業勘定）</t>
  </si>
  <si>
    <t>後期高齢者医療特別会計</t>
  </si>
  <si>
    <t>国民健康保険特別会計（直営診療施設勘定）</t>
  </si>
  <si>
    <t>その他会計（赤字）</t>
  </si>
  <si>
    <t>その他会計（黒字）</t>
  </si>
  <si>
    <t>R02</t>
    <phoneticPr fontId="5"/>
  </si>
  <si>
    <t>R03</t>
    <phoneticPr fontId="5"/>
  </si>
  <si>
    <t>R04</t>
    <phoneticPr fontId="5"/>
  </si>
  <si>
    <t>R05</t>
    <phoneticPr fontId="5"/>
  </si>
  <si>
    <t>R06</t>
    <phoneticPr fontId="5"/>
  </si>
  <si>
    <t>地域振興基金</t>
    <rPh sb="0" eb="6">
      <t>チイキシンコウキキン</t>
    </rPh>
    <phoneticPr fontId="5"/>
  </si>
  <si>
    <t>水源地域振興整備基金</t>
    <rPh sb="0" eb="4">
      <t>スイゲンチイキ</t>
    </rPh>
    <rPh sb="4" eb="10">
      <t>シンコウセイビキキン</t>
    </rPh>
    <phoneticPr fontId="5"/>
  </si>
  <si>
    <t>森林環境譲与税基金</t>
    <rPh sb="0" eb="7">
      <t>シンリンカンキョウジョウヨゼイ</t>
    </rPh>
    <rPh sb="7" eb="9">
      <t>キキン</t>
    </rPh>
    <phoneticPr fontId="5"/>
  </si>
  <si>
    <t>協働のまちづくり基金</t>
    <rPh sb="0" eb="2">
      <t>キョウドウ</t>
    </rPh>
    <rPh sb="8" eb="10">
      <t>キキン</t>
    </rPh>
    <phoneticPr fontId="5"/>
  </si>
  <si>
    <t>地域福祉基金</t>
    <rPh sb="0" eb="6">
      <t>チイキフクシキキン</t>
    </rPh>
    <phoneticPr fontId="5"/>
  </si>
  <si>
    <t>-</t>
    <phoneticPr fontId="2"/>
  </si>
  <si>
    <t>奥州金ケ崎行政事務組合（一般会計）</t>
    <rPh sb="0" eb="5">
      <t>オウシュウカネガサキ</t>
    </rPh>
    <rPh sb="5" eb="11">
      <t>ギョウセイジムクミアイ</t>
    </rPh>
    <rPh sb="12" eb="16">
      <t>イッパンカイケイ</t>
    </rPh>
    <phoneticPr fontId="2"/>
  </si>
  <si>
    <t>奥州金ケ崎行政事務組合（胆江広域水道用水供給事業会計）</t>
    <rPh sb="0" eb="5">
      <t>オウシュウカネガサキ</t>
    </rPh>
    <rPh sb="5" eb="11">
      <t>ギョウセイジムクミアイ</t>
    </rPh>
    <rPh sb="12" eb="13">
      <t>キモ</t>
    </rPh>
    <rPh sb="13" eb="14">
      <t>エ</t>
    </rPh>
    <rPh sb="14" eb="16">
      <t>コウイキ</t>
    </rPh>
    <rPh sb="16" eb="18">
      <t>スイドウ</t>
    </rPh>
    <rPh sb="18" eb="20">
      <t>ヨウスイ</t>
    </rPh>
    <rPh sb="20" eb="22">
      <t>キョウキュウ</t>
    </rPh>
    <rPh sb="22" eb="24">
      <t>ジギョウ</t>
    </rPh>
    <rPh sb="24" eb="26">
      <t>カイケイ</t>
    </rPh>
    <phoneticPr fontId="2"/>
  </si>
  <si>
    <t>岩手県市町村総合事務組合（一般会計）</t>
    <rPh sb="0" eb="3">
      <t>イワテケン</t>
    </rPh>
    <rPh sb="3" eb="6">
      <t>シチョウソン</t>
    </rPh>
    <rPh sb="6" eb="12">
      <t>ソウゴウジムクミアイ</t>
    </rPh>
    <rPh sb="13" eb="17">
      <t>イッパンカイケイ</t>
    </rPh>
    <phoneticPr fontId="2"/>
  </si>
  <si>
    <t>岩手県市町村総合事務組合（交通災害共済事業特別会計）</t>
    <rPh sb="0" eb="3">
      <t>イワテケン</t>
    </rPh>
    <rPh sb="3" eb="6">
      <t>シチョウソン</t>
    </rPh>
    <rPh sb="6" eb="12">
      <t>ソウゴウジムクミアイ</t>
    </rPh>
    <rPh sb="13" eb="19">
      <t>コウツウサイガイキョウサイ</t>
    </rPh>
    <rPh sb="19" eb="25">
      <t>ジギョウトクベツカイケイ</t>
    </rPh>
    <phoneticPr fontId="2"/>
  </si>
  <si>
    <t>岩手県後期高齢者医療広域連合（一般会計）</t>
    <rPh sb="0" eb="3">
      <t>イワテケン</t>
    </rPh>
    <rPh sb="3" eb="7">
      <t>コウキコウレイ</t>
    </rPh>
    <rPh sb="7" eb="8">
      <t>シャ</t>
    </rPh>
    <rPh sb="8" eb="10">
      <t>イリョウ</t>
    </rPh>
    <rPh sb="10" eb="14">
      <t>コウイキレンゴウ</t>
    </rPh>
    <rPh sb="15" eb="19">
      <t>イッパンカイケイ</t>
    </rPh>
    <phoneticPr fontId="2"/>
  </si>
  <si>
    <t>岩手県後期高齢者医療広域連合（後期高齢者医療特別会計）</t>
    <rPh sb="0" eb="3">
      <t>イワテケン</t>
    </rPh>
    <rPh sb="3" eb="7">
      <t>コウキコウレイ</t>
    </rPh>
    <rPh sb="7" eb="8">
      <t>シャ</t>
    </rPh>
    <rPh sb="8" eb="10">
      <t>イリョウ</t>
    </rPh>
    <rPh sb="10" eb="14">
      <t>コウイキレンゴウ</t>
    </rPh>
    <rPh sb="15" eb="20">
      <t>コウキコウレイシャ</t>
    </rPh>
    <rPh sb="20" eb="22">
      <t>イリョウ</t>
    </rPh>
    <rPh sb="22" eb="26">
      <t>トクベツカイケイ</t>
    </rPh>
    <phoneticPr fontId="2"/>
  </si>
  <si>
    <t>岩手県競馬組合</t>
    <rPh sb="0" eb="3">
      <t>イワテケン</t>
    </rPh>
    <rPh sb="3" eb="7">
      <t>ケイバクミアイ</t>
    </rPh>
    <phoneticPr fontId="2"/>
  </si>
  <si>
    <t>-</t>
    <phoneticPr fontId="2"/>
  </si>
  <si>
    <t>奥州市文化振興財団</t>
    <rPh sb="0" eb="3">
      <t>オウシュウシ</t>
    </rPh>
    <rPh sb="3" eb="5">
      <t>ブンカ</t>
    </rPh>
    <rPh sb="5" eb="7">
      <t>シンコウ</t>
    </rPh>
    <rPh sb="7" eb="9">
      <t>ザイダン</t>
    </rPh>
    <phoneticPr fontId="2"/>
  </si>
  <si>
    <t>胆江農業管理センター</t>
    <rPh sb="0" eb="1">
      <t>タン</t>
    </rPh>
    <rPh sb="1" eb="2">
      <t>コウ</t>
    </rPh>
    <rPh sb="2" eb="6">
      <t>ノウギョウカンリ</t>
    </rPh>
    <phoneticPr fontId="2"/>
  </si>
  <si>
    <t>江刺開発振興</t>
    <rPh sb="0" eb="2">
      <t>エサシ</t>
    </rPh>
    <rPh sb="2" eb="4">
      <t>カイハツ</t>
    </rPh>
    <rPh sb="4" eb="6">
      <t>シンコウ</t>
    </rPh>
    <phoneticPr fontId="2"/>
  </si>
  <si>
    <t>江刺畜産公社</t>
    <rPh sb="0" eb="6">
      <t>エサシチクサンコウシャ</t>
    </rPh>
    <phoneticPr fontId="2"/>
  </si>
  <si>
    <t>ひめかゆ</t>
    <phoneticPr fontId="2"/>
  </si>
  <si>
    <t>まちづくり奥州</t>
    <rPh sb="5" eb="7">
      <t>オウシュウ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</si>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</sst>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62281</c:v>
                </c:pt>
                <c:pt idx="2">
                  <c:v>58940</c:v>
                </c:pt>
                <c:pt idx="3">
                  <c:v>57336</c:v>
                </c:pt>
                <c:pt idx="4">
                  <c:v>69665</c:v>
                </c:pt>
              </c:numCache>
            </c:numRef>
          </c:val>
          <c:smooth val="0"/>
          <c:extLst>
            <c:ext xmlns:c16="http://schemas.microsoft.com/office/drawing/2014/chart" uri="{C3380CC4-5D6E-409C-BE32-E72D297353CC}">
              <c16:uniqueId val="{00000000-1892-4446-B42A-DB1504F5D7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35458</c:v>
                </c:pt>
                <c:pt idx="1">
                  <c:v>30055</c:v>
                </c:pt>
                <c:pt idx="2">
                  <c:v>27383</c:v>
                </c:pt>
                <c:pt idx="3">
                  <c:v>49598</c:v>
                </c:pt>
                <c:pt idx="4">
                  <c:v>62680</c:v>
                </c:pt>
              </c:numCache>
            </c:numRef>
          </c:val>
          <c:smooth val="0"/>
          <c:extLst>
            <c:ext xmlns:c16="http://schemas.microsoft.com/office/drawing/2014/chart" uri="{C3380CC4-5D6E-409C-BE32-E72D297353CC}">
              <c16:uniqueId val="{00000001-1892-4446-B42A-DB1504F5D7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1.88</c:v>
                </c:pt>
                <c:pt idx="1">
                  <c:v>7.7</c:v>
                </c:pt>
                <c:pt idx="2">
                  <c:v>6</c:v>
                </c:pt>
                <c:pt idx="3">
                  <c:v>0.47</c:v>
                </c:pt>
                <c:pt idx="4">
                  <c:v>1.0900000000000001</c:v>
                </c:pt>
              </c:numCache>
            </c:numRef>
          </c:val>
          <c:extLst>
            <c:ext xmlns:c16="http://schemas.microsoft.com/office/drawing/2014/chart" uri="{C3380CC4-5D6E-409C-BE32-E72D297353CC}">
              <c16:uniqueId val="{00000000-3917-4682-834B-20769DCD61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20.96</c:v>
                </c:pt>
                <c:pt idx="1">
                  <c:v>22.96</c:v>
                </c:pt>
                <c:pt idx="2">
                  <c:v>24.33</c:v>
                </c:pt>
                <c:pt idx="3">
                  <c:v>25.41</c:v>
                </c:pt>
                <c:pt idx="4">
                  <c:v>24.01</c:v>
                </c:pt>
              </c:numCache>
            </c:numRef>
          </c:val>
          <c:extLst>
            <c:ext xmlns:c16="http://schemas.microsoft.com/office/drawing/2014/chart" uri="{C3380CC4-5D6E-409C-BE32-E72D297353CC}">
              <c16:uniqueId val="{00000001-3917-4682-834B-20769DCD61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-1.65</c:v>
                </c:pt>
                <c:pt idx="1">
                  <c:v>8.4499999999999993</c:v>
                </c:pt>
                <c:pt idx="2">
                  <c:v>-1.38</c:v>
                </c:pt>
                <c:pt idx="3">
                  <c:v>-3.84</c:v>
                </c:pt>
                <c:pt idx="4">
                  <c:v>-0.59</c:v>
                </c:pt>
              </c:numCache>
            </c:numRef>
          </c:val>
          <c:smooth val="0"/>
          <c:extLst>
            <c:ext xmlns:c16="http://schemas.microsoft.com/office/drawing/2014/chart" uri="{C3380CC4-5D6E-409C-BE32-E72D297353CC}">
              <c16:uniqueId val="{00000002-3917-4682-834B-20769DCD61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8CCA-4136-8F22-E195BA096D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CA-4136-8F22-E195BA096DF6}"/>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8CCA-4136-8F22-E195BA096DF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8CCA-4136-8F22-E195BA096DF6}"/>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0.16</c:v>
                </c:pt>
                <c:pt idx="2">
                  <c:v>#N/A</c:v>
                </c:pt>
                <c:pt idx="3">
                  <c:v>0.54</c:v>
                </c:pt>
                <c:pt idx="4">
                  <c:v>#N/A</c:v>
                </c:pt>
                <c:pt idx="5">
                  <c:v>0.32</c:v>
                </c:pt>
                <c:pt idx="6">
                  <c:v>#N/A</c:v>
                </c:pt>
                <c:pt idx="7">
                  <c:v>0.06</c:v>
                </c:pt>
                <c:pt idx="8">
                  <c:v>#N/A</c:v>
                </c:pt>
                <c:pt idx="9">
                  <c:v>0.22</c:v>
                </c:pt>
              </c:numCache>
            </c:numRef>
          </c:val>
          <c:extLst>
            <c:ext xmlns:c16="http://schemas.microsoft.com/office/drawing/2014/chart" uri="{C3380CC4-5D6E-409C-BE32-E72D297353CC}">
              <c16:uniqueId val="{00000004-8CCA-4136-8F22-E195BA096DF6}"/>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0.75</c:v>
                </c:pt>
                <c:pt idx="4">
                  <c:v>#N/A</c:v>
                </c:pt>
                <c:pt idx="5">
                  <c:v>1.48</c:v>
                </c:pt>
                <c:pt idx="6">
                  <c:v>#N/A</c:v>
                </c:pt>
                <c:pt idx="7">
                  <c:v>1.1200000000000001</c:v>
                </c:pt>
                <c:pt idx="8">
                  <c:v>#N/A</c:v>
                </c:pt>
                <c:pt idx="9">
                  <c:v>0.53</c:v>
                </c:pt>
              </c:numCache>
            </c:numRef>
          </c:val>
          <c:extLst>
            <c:ext xmlns:c16="http://schemas.microsoft.com/office/drawing/2014/chart" uri="{C3380CC4-5D6E-409C-BE32-E72D297353CC}">
              <c16:uniqueId val="{00000005-8CCA-4136-8F22-E195BA096DF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1.88</c:v>
                </c:pt>
                <c:pt idx="2">
                  <c:v>#N/A</c:v>
                </c:pt>
                <c:pt idx="3">
                  <c:v>7.7</c:v>
                </c:pt>
                <c:pt idx="4">
                  <c:v>#N/A</c:v>
                </c:pt>
                <c:pt idx="5">
                  <c:v>6</c:v>
                </c:pt>
                <c:pt idx="6">
                  <c:v>#N/A</c:v>
                </c:pt>
                <c:pt idx="7">
                  <c:v>0.47</c:v>
                </c:pt>
                <c:pt idx="8">
                  <c:v>#N/A</c:v>
                </c:pt>
                <c:pt idx="9">
                  <c:v>1.0900000000000001</c:v>
                </c:pt>
              </c:numCache>
            </c:numRef>
          </c:val>
          <c:extLst>
            <c:ext xmlns:c16="http://schemas.microsoft.com/office/drawing/2014/chart" uri="{C3380CC4-5D6E-409C-BE32-E72D297353CC}">
              <c16:uniqueId val="{00000006-8CCA-4136-8F22-E195BA096DF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1.63</c:v>
                </c:pt>
                <c:pt idx="2">
                  <c:v>#N/A</c:v>
                </c:pt>
                <c:pt idx="3">
                  <c:v>1.53</c:v>
                </c:pt>
                <c:pt idx="4">
                  <c:v>#N/A</c:v>
                </c:pt>
                <c:pt idx="5">
                  <c:v>1.63</c:v>
                </c:pt>
                <c:pt idx="6">
                  <c:v>#N/A</c:v>
                </c:pt>
                <c:pt idx="7">
                  <c:v>1.61</c:v>
                </c:pt>
                <c:pt idx="8">
                  <c:v>#N/A</c:v>
                </c:pt>
                <c:pt idx="9">
                  <c:v>1.84</c:v>
                </c:pt>
              </c:numCache>
            </c:numRef>
          </c:val>
          <c:extLst>
            <c:ext xmlns:c16="http://schemas.microsoft.com/office/drawing/2014/chart" uri="{C3380CC4-5D6E-409C-BE32-E72D297353CC}">
              <c16:uniqueId val="{00000007-8CCA-4136-8F22-E195BA096DF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6.82</c:v>
                </c:pt>
                <c:pt idx="2">
                  <c:v>#N/A</c:v>
                </c:pt>
                <c:pt idx="3">
                  <c:v>6.28</c:v>
                </c:pt>
                <c:pt idx="4">
                  <c:v>#N/A</c:v>
                </c:pt>
                <c:pt idx="5">
                  <c:v>6.39</c:v>
                </c:pt>
                <c:pt idx="6">
                  <c:v>#N/A</c:v>
                </c:pt>
                <c:pt idx="7">
                  <c:v>5.94</c:v>
                </c:pt>
                <c:pt idx="8">
                  <c:v>#N/A</c:v>
                </c:pt>
                <c:pt idx="9">
                  <c:v>5.86</c:v>
                </c:pt>
              </c:numCache>
            </c:numRef>
          </c:val>
          <c:extLst>
            <c:ext xmlns:c16="http://schemas.microsoft.com/office/drawing/2014/chart" uri="{C3380CC4-5D6E-409C-BE32-E72D297353CC}">
              <c16:uniqueId val="{00000008-8CCA-4136-8F22-E195BA096DF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4.82</c:v>
                </c:pt>
                <c:pt idx="2">
                  <c:v>#N/A</c:v>
                </c:pt>
                <c:pt idx="3">
                  <c:v>6.99</c:v>
                </c:pt>
                <c:pt idx="4">
                  <c:v>#N/A</c:v>
                </c:pt>
                <c:pt idx="5">
                  <c:v>10.02</c:v>
                </c:pt>
                <c:pt idx="6">
                  <c:v>#N/A</c:v>
                </c:pt>
                <c:pt idx="7">
                  <c:v>8.81</c:v>
                </c:pt>
                <c:pt idx="8">
                  <c:v>#N/A</c:v>
                </c:pt>
                <c:pt idx="9">
                  <c:v>7.44</c:v>
                </c:pt>
              </c:numCache>
            </c:numRef>
          </c:val>
          <c:extLst>
            <c:ext xmlns:c16="http://schemas.microsoft.com/office/drawing/2014/chart" uri="{C3380CC4-5D6E-409C-BE32-E72D297353CC}">
              <c16:uniqueId val="{00000009-8CCA-4136-8F22-E195BA096D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6443</c:v>
                </c:pt>
                <c:pt idx="5">
                  <c:v>6167</c:v>
                </c:pt>
                <c:pt idx="8">
                  <c:v>6111</c:v>
                </c:pt>
                <c:pt idx="11">
                  <c:v>6166</c:v>
                </c:pt>
                <c:pt idx="14">
                  <c:v>6057</c:v>
                </c:pt>
              </c:numCache>
            </c:numRef>
          </c:val>
          <c:extLst>
            <c:ext xmlns:c16="http://schemas.microsoft.com/office/drawing/2014/chart" uri="{C3380CC4-5D6E-409C-BE32-E72D297353CC}">
              <c16:uniqueId val="{00000000-2DCD-4A2F-AB12-F09566FFED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CD-4A2F-AB12-F09566FFED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133</c:v>
                </c:pt>
                <c:pt idx="3">
                  <c:v>96</c:v>
                </c:pt>
                <c:pt idx="6">
                  <c:v>64</c:v>
                </c:pt>
                <c:pt idx="9">
                  <c:v>33</c:v>
                </c:pt>
                <c:pt idx="12">
                  <c:v>75</c:v>
                </c:pt>
              </c:numCache>
            </c:numRef>
          </c:val>
          <c:extLst>
            <c:ext xmlns:c16="http://schemas.microsoft.com/office/drawing/2014/chart" uri="{C3380CC4-5D6E-409C-BE32-E72D297353CC}">
              <c16:uniqueId val="{00000002-2DCD-4A2F-AB12-F09566FFED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105</c:v>
                </c:pt>
                <c:pt idx="3">
                  <c:v>107</c:v>
                </c:pt>
                <c:pt idx="6">
                  <c:v>107</c:v>
                </c:pt>
                <c:pt idx="9">
                  <c:v>111</c:v>
                </c:pt>
                <c:pt idx="12">
                  <c:v>108</c:v>
                </c:pt>
              </c:numCache>
            </c:numRef>
          </c:val>
          <c:extLst>
            <c:ext xmlns:c16="http://schemas.microsoft.com/office/drawing/2014/chart" uri="{C3380CC4-5D6E-409C-BE32-E72D297353CC}">
              <c16:uniqueId val="{00000003-2DCD-4A2F-AB12-F09566FFED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3142</c:v>
                </c:pt>
                <c:pt idx="3">
                  <c:v>2739</c:v>
                </c:pt>
                <c:pt idx="6">
                  <c:v>2591</c:v>
                </c:pt>
                <c:pt idx="9">
                  <c:v>2613</c:v>
                </c:pt>
                <c:pt idx="12">
                  <c:v>2720</c:v>
                </c:pt>
              </c:numCache>
            </c:numRef>
          </c:val>
          <c:extLst>
            <c:ext xmlns:c16="http://schemas.microsoft.com/office/drawing/2014/chart" uri="{C3380CC4-5D6E-409C-BE32-E72D297353CC}">
              <c16:uniqueId val="{00000004-2DCD-4A2F-AB12-F09566FFED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CD-4A2F-AB12-F09566FFED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CD-4A2F-AB12-F09566FFED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7491</c:v>
                </c:pt>
                <c:pt idx="3">
                  <c:v>7187</c:v>
                </c:pt>
                <c:pt idx="6">
                  <c:v>9269</c:v>
                </c:pt>
                <c:pt idx="9">
                  <c:v>6902</c:v>
                </c:pt>
                <c:pt idx="12">
                  <c:v>6783</c:v>
                </c:pt>
              </c:numCache>
            </c:numRef>
          </c:val>
          <c:extLst>
            <c:ext xmlns:c16="http://schemas.microsoft.com/office/drawing/2014/chart" uri="{C3380CC4-5D6E-409C-BE32-E72D297353CC}">
              <c16:uniqueId val="{00000007-2DCD-4A2F-AB12-F09566FFED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4428</c:v>
                </c:pt>
                <c:pt idx="2">
                  <c:v>#N/A</c:v>
                </c:pt>
                <c:pt idx="3">
                  <c:v>#N/A</c:v>
                </c:pt>
                <c:pt idx="4">
                  <c:v>3962</c:v>
                </c:pt>
                <c:pt idx="5">
                  <c:v>#N/A</c:v>
                </c:pt>
                <c:pt idx="6">
                  <c:v>#N/A</c:v>
                </c:pt>
                <c:pt idx="7">
                  <c:v>5920</c:v>
                </c:pt>
                <c:pt idx="8">
                  <c:v>#N/A</c:v>
                </c:pt>
                <c:pt idx="9">
                  <c:v>#N/A</c:v>
                </c:pt>
                <c:pt idx="10">
                  <c:v>3493</c:v>
                </c:pt>
                <c:pt idx="11">
                  <c:v>#N/A</c:v>
                </c:pt>
                <c:pt idx="12">
                  <c:v>#N/A</c:v>
                </c:pt>
                <c:pt idx="13">
                  <c:v>3629</c:v>
                </c:pt>
                <c:pt idx="14">
                  <c:v>#N/A</c:v>
                </c:pt>
              </c:numCache>
            </c:numRef>
          </c:val>
          <c:smooth val="0"/>
          <c:extLst>
            <c:ext xmlns:c16="http://schemas.microsoft.com/office/drawing/2014/chart" uri="{C3380CC4-5D6E-409C-BE32-E72D297353CC}">
              <c16:uniqueId val="{00000008-2DCD-4A2F-AB12-F09566FFED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63905</c:v>
                </c:pt>
                <c:pt idx="5">
                  <c:v>61097</c:v>
                </c:pt>
                <c:pt idx="8">
                  <c:v>57557</c:v>
                </c:pt>
                <c:pt idx="11">
                  <c:v>55395</c:v>
                </c:pt>
                <c:pt idx="14">
                  <c:v>53222</c:v>
                </c:pt>
              </c:numCache>
            </c:numRef>
          </c:val>
          <c:extLst>
            <c:ext xmlns:c16="http://schemas.microsoft.com/office/drawing/2014/chart" uri="{C3380CC4-5D6E-409C-BE32-E72D297353CC}">
              <c16:uniqueId val="{00000000-751C-4F55-A81D-6A8C39A27D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212</c:v>
                </c:pt>
                <c:pt idx="5">
                  <c:v>195</c:v>
                </c:pt>
                <c:pt idx="8">
                  <c:v>178</c:v>
                </c:pt>
                <c:pt idx="11">
                  <c:v>167</c:v>
                </c:pt>
                <c:pt idx="14">
                  <c:v>157</c:v>
                </c:pt>
              </c:numCache>
            </c:numRef>
          </c:val>
          <c:extLst>
            <c:ext xmlns:c16="http://schemas.microsoft.com/office/drawing/2014/chart" uri="{C3380CC4-5D6E-409C-BE32-E72D297353CC}">
              <c16:uniqueId val="{00000001-751C-4F55-A81D-6A8C39A27D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12234</c:v>
                </c:pt>
                <c:pt idx="5">
                  <c:v>12932</c:v>
                </c:pt>
                <c:pt idx="8">
                  <c:v>12221</c:v>
                </c:pt>
                <c:pt idx="11">
                  <c:v>13394</c:v>
                </c:pt>
                <c:pt idx="14">
                  <c:v>12798</c:v>
                </c:pt>
              </c:numCache>
            </c:numRef>
          </c:val>
          <c:extLst>
            <c:ext xmlns:c16="http://schemas.microsoft.com/office/drawing/2014/chart" uri="{C3380CC4-5D6E-409C-BE32-E72D297353CC}">
              <c16:uniqueId val="{00000002-751C-4F55-A81D-6A8C39A27D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1C-4F55-A81D-6A8C39A27D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1C-4F55-A81D-6A8C39A27D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1C-4F55-A81D-6A8C39A27D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5521</c:v>
                </c:pt>
                <c:pt idx="3">
                  <c:v>5363</c:v>
                </c:pt>
                <c:pt idx="6">
                  <c:v>5773</c:v>
                </c:pt>
                <c:pt idx="9">
                  <c:v>6098</c:v>
                </c:pt>
                <c:pt idx="12">
                  <c:v>6112</c:v>
                </c:pt>
              </c:numCache>
            </c:numRef>
          </c:val>
          <c:extLst>
            <c:ext xmlns:c16="http://schemas.microsoft.com/office/drawing/2014/chart" uri="{C3380CC4-5D6E-409C-BE32-E72D297353CC}">
              <c16:uniqueId val="{00000006-751C-4F55-A81D-6A8C39A27D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494</c:v>
                </c:pt>
                <c:pt idx="3">
                  <c:v>413</c:v>
                </c:pt>
                <c:pt idx="6">
                  <c:v>317</c:v>
                </c:pt>
                <c:pt idx="9">
                  <c:v>264</c:v>
                </c:pt>
                <c:pt idx="12">
                  <c:v>403</c:v>
                </c:pt>
              </c:numCache>
            </c:numRef>
          </c:val>
          <c:extLst>
            <c:ext xmlns:c16="http://schemas.microsoft.com/office/drawing/2014/chart" uri="{C3380CC4-5D6E-409C-BE32-E72D297353CC}">
              <c16:uniqueId val="{00000007-751C-4F55-A81D-6A8C39A27D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26597</c:v>
                </c:pt>
                <c:pt idx="3">
                  <c:v>21557</c:v>
                </c:pt>
                <c:pt idx="6">
                  <c:v>20845</c:v>
                </c:pt>
                <c:pt idx="9">
                  <c:v>17971</c:v>
                </c:pt>
                <c:pt idx="12">
                  <c:v>17607</c:v>
                </c:pt>
              </c:numCache>
            </c:numRef>
          </c:val>
          <c:extLst>
            <c:ext xmlns:c16="http://schemas.microsoft.com/office/drawing/2014/chart" uri="{C3380CC4-5D6E-409C-BE32-E72D297353CC}">
              <c16:uniqueId val="{00000008-751C-4F55-A81D-6A8C39A27D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50</c:v>
                </c:pt>
                <c:pt idx="3">
                  <c:v>30</c:v>
                </c:pt>
                <c:pt idx="6">
                  <c:v>13</c:v>
                </c:pt>
                <c:pt idx="9">
                  <c:v>6</c:v>
                </c:pt>
                <c:pt idx="12">
                  <c:v>0</c:v>
                </c:pt>
              </c:numCache>
            </c:numRef>
          </c:val>
          <c:extLst>
            <c:ext xmlns:c16="http://schemas.microsoft.com/office/drawing/2014/chart" uri="{C3380CC4-5D6E-409C-BE32-E72D297353CC}">
              <c16:uniqueId val="{00000009-751C-4F55-A81D-6A8C39A27D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64457</c:v>
                </c:pt>
                <c:pt idx="3">
                  <c:v>61169</c:v>
                </c:pt>
                <c:pt idx="6">
                  <c:v>54578</c:v>
                </c:pt>
                <c:pt idx="9">
                  <c:v>51647</c:v>
                </c:pt>
                <c:pt idx="12">
                  <c:v>50220</c:v>
                </c:pt>
              </c:numCache>
            </c:numRef>
          </c:val>
          <c:extLst>
            <c:ext xmlns:c16="http://schemas.microsoft.com/office/drawing/2014/chart" uri="{C3380CC4-5D6E-409C-BE32-E72D297353CC}">
              <c16:uniqueId val="{0000000A-751C-4F55-A81D-6A8C39A27D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20768</c:v>
                </c:pt>
                <c:pt idx="2">
                  <c:v>#N/A</c:v>
                </c:pt>
                <c:pt idx="3">
                  <c:v>#N/A</c:v>
                </c:pt>
                <c:pt idx="4">
                  <c:v>14308</c:v>
                </c:pt>
                <c:pt idx="5">
                  <c:v>#N/A</c:v>
                </c:pt>
                <c:pt idx="6">
                  <c:v>#N/A</c:v>
                </c:pt>
                <c:pt idx="7">
                  <c:v>11569</c:v>
                </c:pt>
                <c:pt idx="8">
                  <c:v>#N/A</c:v>
                </c:pt>
                <c:pt idx="9">
                  <c:v>#N/A</c:v>
                </c:pt>
                <c:pt idx="10">
                  <c:v>7029</c:v>
                </c:pt>
                <c:pt idx="11">
                  <c:v>#N/A</c:v>
                </c:pt>
                <c:pt idx="12">
                  <c:v>#N/A</c:v>
                </c:pt>
                <c:pt idx="13">
                  <c:v>8165</c:v>
                </c:pt>
                <c:pt idx="14">
                  <c:v>#N/A</c:v>
                </c:pt>
              </c:numCache>
            </c:numRef>
          </c:val>
          <c:smooth val="0"/>
          <c:extLst>
            <c:ext xmlns:c16="http://schemas.microsoft.com/office/drawing/2014/chart" uri="{C3380CC4-5D6E-409C-BE32-E72D297353CC}">
              <c16:uniqueId val="{0000000B-751C-4F55-A81D-6A8C39A27D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8321</c:v>
                </c:pt>
                <c:pt idx="1">
                  <c:v>8861</c:v>
                </c:pt>
                <c:pt idx="2">
                  <c:v>8423</c:v>
                </c:pt>
              </c:numCache>
            </c:numRef>
          </c:val>
          <c:extLst>
            <c:ext xmlns:c16="http://schemas.microsoft.com/office/drawing/2014/chart" uri="{C3380CC4-5D6E-409C-BE32-E72D297353CC}">
              <c16:uniqueId val="{00000000-AEC7-44C0-95D5-B5E4DF2B5C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306</c:v>
                </c:pt>
                <c:pt idx="1">
                  <c:v>673</c:v>
                </c:pt>
                <c:pt idx="2">
                  <c:v>483</c:v>
                </c:pt>
              </c:numCache>
            </c:numRef>
          </c:val>
          <c:extLst>
            <c:ext xmlns:c16="http://schemas.microsoft.com/office/drawing/2014/chart" uri="{C3380CC4-5D6E-409C-BE32-E72D297353CC}">
              <c16:uniqueId val="{00000001-AEC7-44C0-95D5-B5E4DF2B5C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2641</c:v>
                </c:pt>
                <c:pt idx="1">
                  <c:v>2673</c:v>
                </c:pt>
                <c:pt idx="2">
                  <c:v>2455</c:v>
                </c:pt>
              </c:numCache>
            </c:numRef>
          </c:val>
          <c:extLst>
            <c:ext xmlns:c16="http://schemas.microsoft.com/office/drawing/2014/chart" uri="{C3380CC4-5D6E-409C-BE32-E72D297353CC}">
              <c16:uniqueId val="{00000002-AEC7-44C0-95D5-B5E4DF2B5C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岩手県奥州市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元利償還金は、借入額の抑制を図り、プライマリーバランスの黒字の確保により減少傾向となっている。公営企業債の元利償還金に対する繰入金の増により、全体では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百万円の増となった。算入公債費等は、地方債の償還が進んだことにより</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百万円の減となった。元利償還金等が増、算入公債費等が減により分子は前年度比</a:t>
          </a:r>
          <a:r>
            <a:rPr kumimoji="1" lang="en-US" altLang="ja-JP" sz="1400">
              <a:latin typeface="ＭＳ ゴシック" pitchFamily="49" charset="-128"/>
              <a:ea typeface="ＭＳ ゴシック" pitchFamily="49" charset="-128"/>
            </a:rPr>
            <a:t>136</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今後は、合併特例債等の償還により当面高い水準で推移するものの</a:t>
          </a:r>
          <a:r>
            <a:rPr kumimoji="1" lang="en-US" altLang="ja-JP" sz="1400">
              <a:latin typeface="ＭＳ ゴシック" pitchFamily="49" charset="-128"/>
              <a:ea typeface="ＭＳ ゴシック" pitchFamily="49" charset="-128"/>
            </a:rPr>
            <a:t>7,000</a:t>
          </a:r>
          <a:r>
            <a:rPr kumimoji="1" lang="ja-JP" altLang="en-US" sz="1400">
              <a:latin typeface="ＭＳ ゴシック" pitchFamily="49" charset="-128"/>
              <a:ea typeface="ＭＳ ゴシック" pitchFamily="49" charset="-128"/>
            </a:rPr>
            <a:t>百万円を下回る額となるものと見込んでおり、引き続き財政計画に基づき健全な財政運営を図っていく。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岩手県奥州市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一般会計等に係る地方債の現在高は、プライマリーバランス堅持、借入の見送りなどにより年々減少傾向であり、前年度比</a:t>
          </a:r>
          <a:r>
            <a:rPr kumimoji="1" lang="en-US" altLang="ja-JP" sz="1400">
              <a:latin typeface="ＭＳ ゴシック" pitchFamily="49" charset="-128"/>
              <a:ea typeface="ＭＳ ゴシック" pitchFamily="49" charset="-128"/>
            </a:rPr>
            <a:t>1,427</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公営企業債等繰入見込額は、浄化槽事業会計が下水道事業会計に統合され元金の残高が減少したことなどにより</a:t>
          </a:r>
          <a:r>
            <a:rPr kumimoji="1" lang="en-US" altLang="ja-JP" sz="1400">
              <a:latin typeface="ＭＳ ゴシック" pitchFamily="49" charset="-128"/>
              <a:ea typeface="ＭＳ ゴシック" pitchFamily="49" charset="-128"/>
            </a:rPr>
            <a:t>364</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充当可能基金は、財政調整基金、減債基金の減により</a:t>
          </a:r>
          <a:r>
            <a:rPr kumimoji="1" lang="en-US" altLang="ja-JP" sz="1400">
              <a:latin typeface="ＭＳ ゴシック" pitchFamily="49" charset="-128"/>
              <a:ea typeface="ＭＳ ゴシック" pitchFamily="49" charset="-128"/>
            </a:rPr>
            <a:t>596</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結果として、将来負担額全体では</a:t>
          </a:r>
          <a:r>
            <a:rPr kumimoji="1" lang="en-US" altLang="ja-JP" sz="1400">
              <a:latin typeface="ＭＳ ゴシック" pitchFamily="49" charset="-128"/>
              <a:ea typeface="ＭＳ ゴシック" pitchFamily="49" charset="-128"/>
            </a:rPr>
            <a:t>1,644</a:t>
          </a:r>
          <a:r>
            <a:rPr kumimoji="1" lang="ja-JP" altLang="en-US" sz="1400">
              <a:latin typeface="ＭＳ ゴシック" pitchFamily="49" charset="-128"/>
              <a:ea typeface="ＭＳ ゴシック" pitchFamily="49" charset="-128"/>
            </a:rPr>
            <a:t>百万円の減に対し、充当可能財源全体で</a:t>
          </a:r>
          <a:r>
            <a:rPr kumimoji="1" lang="en-US" altLang="ja-JP" sz="1400">
              <a:latin typeface="ＭＳ ゴシック" pitchFamily="49" charset="-128"/>
              <a:ea typeface="ＭＳ ゴシック" pitchFamily="49" charset="-128"/>
            </a:rPr>
            <a:t>2,779</a:t>
          </a:r>
          <a:r>
            <a:rPr kumimoji="1" lang="ja-JP" altLang="en-US" sz="1400">
              <a:latin typeface="ＭＳ ゴシック" pitchFamily="49" charset="-128"/>
              <a:ea typeface="ＭＳ ゴシック" pitchFamily="49" charset="-128"/>
            </a:rPr>
            <a:t>百万円の減であったため、将来負担比率の分子が対前年度比</a:t>
          </a:r>
          <a:r>
            <a:rPr kumimoji="1" lang="en-US" altLang="ja-JP" sz="1400">
              <a:latin typeface="ＭＳ ゴシック" pitchFamily="49" charset="-128"/>
              <a:ea typeface="ＭＳ ゴシック" pitchFamily="49" charset="-128"/>
            </a:rPr>
            <a:t>1,136</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今後も、引き続き財政計画に基づき健全な財政運営を図っていく。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岩手県奥州市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決算剰余金などの積立が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百万円に対し、起債償還のための取崩しをはじめ基金の設置目的に合致した事業の財源として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終了に備えて積立に注力する期間としてきたが、財政調整基金などの各基金の活用（取崩）が今後も見込まれることから、各年度の決算状況に応じて取崩額を判断するとともに、財政調整基金の残高を令和８年度末時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億円ほど、令和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○地域振興基金：地域住民の連携の強化、地域振興等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○水源地域振興整備基金：水源地域における施設整備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○協働のまちづくり基金：自治意識及び一体感を醸成する地域活動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○地域福祉基金：高齢化社会に対応した地域福祉の増進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○地域振興基金：合併特例債を活用し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百万円の積立を行ったが、財源不足に対応するため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○森林環境譲与税基金：事業実施に伴い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百万円の取崩を行ったが、後年度の事業実施に備える積立（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百万円）が上回ったため増加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○協働のまちづくり基金：積立額に比べ事業実施に伴う取崩額が上回ったことによる減少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○地域振興基金：財源不足に対応するため、毎年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百万円の取崩を行うこととし、地域福祉関連事業へ充当したことによる減少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○地域振興基金：合併特例債を活用して積立を行うことから、基金造成上限額である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百万円までは積立を継続し、財源不足に対応するために毎年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○その他の基金：基金の目的に合致した事業の実施のための財源として計画的に取り崩す見込みである。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３年度以降、普通交付税の追加交付や地方消費税交付金、ふるさと応援寄附金、法人市民税等の税収増により、３年連続で積み増してきたが、令和６年度においては、減債基金を一定程度確保すること等を目的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百万円の取崩しを行ったことによる減。</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人件費増による物件費の増などによる歳出増により、財政調整基金を活用（取崩）しての財政運営が見込まれるが、都市プロモーション活動等によりふるさと納税やクラウドファンディングによる歳入確保に努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％程度の基金残高を確保していく。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従来、決算剰余金の法定積立は財政調整基金へのみ行っていたが、基金の設置目的に則り償還財源の確保を図るために令和５年度から減債基金へも積立を行う方針となった。令和６年度については、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決算剰余金の法定積立を財政調整基金と同程度行うことにより、基金残高の確保に努めていくこととしている。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岩手県奥州市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107,798
106,851
993.30
64,566,092
63,851,039
384,026
35,082,155
50,220,094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令和６年度の財政力指数は、前年同となり、例年と同程度である。県平均を上回っているものの、類似団体平均を下回り、類似団体内順位は依然低位に留まっている。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今後、個人所得増による個人市民税の増や固定資産税の増が見込まれるが、引き続き事務事業・公の施設の見直しなど行財政改革を推進し、健全な財政運営に取り組んでいく。</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43</xdr:row>
      <xdr:rowOff>26307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145143</xdr:rowOff>
    </xdr:from>
    <xdr:to>
      <xdr:col>11</xdr:col>
      <xdr:colOff>82550</xdr:colOff>
      <xdr:row>41</xdr:row>
      <xdr:rowOff>75293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令和６年度の経常収支比率は、前年度より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ポイント増で、岩手県平均の</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ポイント増を上回る結果となり、類似団体内順位も順位を落とし下位に位置している。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給与改定等による人件費の増（対前年度＋６億円）や物価高騰等による物件費の増（対前年度＋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億円）、補助費の増（対前年度＋</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億円）等により分子である経常経費充当一般財源が</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億円増、</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人件費の高止まりや扶助費の増加、維持管理経費の増加が見込まれていることから、経費適正配分を行うとともに、歳入確保にも努めていく。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65617</xdr:rowOff>
    </xdr:from>
    <xdr:to>
      <xdr:col>23</xdr:col>
      <xdr:colOff>133350</xdr:colOff>
      <xdr:row>67</xdr:row>
      <xdr:rowOff>85372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352617"/>
          <a:ext cx="0" cy="1219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57449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4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85372</xdr:rowOff>
    </xdr:from>
    <xdr:to>
      <xdr:col>24</xdr:col>
      <xdr:colOff>12700</xdr:colOff>
      <xdr:row>67</xdr:row>
      <xdr:rowOff>85372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7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151994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9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65617</xdr:rowOff>
    </xdr:from>
    <xdr:to>
      <xdr:col>24</xdr:col>
      <xdr:colOff>12700</xdr:colOff>
      <xdr:row>60</xdr:row>
      <xdr:rowOff>65617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3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50095</xdr:rowOff>
    </xdr:from>
    <xdr:to>
      <xdr:col>23</xdr:col>
      <xdr:colOff>133350</xdr:colOff>
      <xdr:row>65</xdr:row>
      <xdr:rowOff>79728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22895"/>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147055</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7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130528</xdr:rowOff>
    </xdr:from>
    <xdr:to>
      <xdr:col>23</xdr:col>
      <xdr:colOff>184150</xdr:colOff>
      <xdr:row>64</xdr:row>
      <xdr:rowOff>60678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3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50095</xdr:rowOff>
    </xdr:from>
    <xdr:to>
      <xdr:col>19</xdr:col>
      <xdr:colOff>133350</xdr:colOff>
      <xdr:row>68</xdr:row>
      <xdr:rowOff>34572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022895"/>
          <a:ext cx="889000" cy="67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31045</xdr:rowOff>
    </xdr:from>
    <xdr:to>
      <xdr:col>15</xdr:col>
      <xdr:colOff>82550</xdr:colOff>
      <xdr:row>68</xdr:row>
      <xdr:rowOff>34572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60945"/>
          <a:ext cx="889000" cy="103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31045</xdr:rowOff>
    </xdr:from>
    <xdr:to>
      <xdr:col>11</xdr:col>
      <xdr:colOff>31750</xdr:colOff>
      <xdr:row>65</xdr:row>
      <xdr:rowOff>106539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60945"/>
          <a:ext cx="889000" cy="58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79022</xdr:rowOff>
    </xdr:from>
    <xdr:to>
      <xdr:col>11</xdr:col>
      <xdr:colOff>82550</xdr:colOff>
      <xdr:row>60</xdr:row>
      <xdr:rowOff>9172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9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19349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96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100895</xdr:rowOff>
    </xdr:from>
    <xdr:to>
      <xdr:col>7</xdr:col>
      <xdr:colOff>31750</xdr:colOff>
      <xdr:row>63</xdr:row>
      <xdr:rowOff>31045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3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41222</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9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28928</xdr:rowOff>
    </xdr:from>
    <xdr:to>
      <xdr:col>23</xdr:col>
      <xdr:colOff>184150</xdr:colOff>
      <xdr:row>65</xdr:row>
      <xdr:rowOff>130528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1005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4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170745</xdr:rowOff>
    </xdr:from>
    <xdr:to>
      <xdr:col>19</xdr:col>
      <xdr:colOff>184150</xdr:colOff>
      <xdr:row>64</xdr:row>
      <xdr:rowOff>100895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85672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5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155222</xdr:rowOff>
    </xdr:from>
    <xdr:to>
      <xdr:col>15</xdr:col>
      <xdr:colOff>133350</xdr:colOff>
      <xdr:row>68</xdr:row>
      <xdr:rowOff>85372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6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70149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72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151695</xdr:rowOff>
    </xdr:from>
    <xdr:to>
      <xdr:col>11</xdr:col>
      <xdr:colOff>82550</xdr:colOff>
      <xdr:row>62</xdr:row>
      <xdr:rowOff>81845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1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66622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55739</xdr:rowOff>
    </xdr:from>
    <xdr:to>
      <xdr:col>7</xdr:col>
      <xdr:colOff>31750</xdr:colOff>
      <xdr:row>65</xdr:row>
      <xdr:rowOff>157339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142116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8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人口が毎年</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人超のペースで減少しており、１人当たりの決算額も上昇傾向にあるものの、岩手県平均は下回っている。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に比べ上昇した主な要因は人件費であり、１人当たり決算額において約１万円の増となっている。職員数は、県内比較・類似団体比較ともに少ない部類ではあるものの、近年の人事院勧告等が大きく影響を及ぼしている状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82629</xdr:rowOff>
    </xdr:from>
    <xdr:to>
      <xdr:col>23</xdr:col>
      <xdr:colOff>133350</xdr:colOff>
      <xdr:row>88</xdr:row>
      <xdr:rowOff>87579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98629"/>
          <a:ext cx="0" cy="1376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59656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4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87579</xdr:rowOff>
    </xdr:from>
    <xdr:to>
      <xdr:col>24</xdr:col>
      <xdr:colOff>12700</xdr:colOff>
      <xdr:row>88</xdr:row>
      <xdr:rowOff>87579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7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169006</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82629</xdr:rowOff>
    </xdr:from>
    <xdr:to>
      <xdr:col>24</xdr:col>
      <xdr:colOff>12700</xdr:colOff>
      <xdr:row>80</xdr:row>
      <xdr:rowOff>82629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9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77167</xdr:rowOff>
    </xdr:from>
    <xdr:to>
      <xdr:col>23</xdr:col>
      <xdr:colOff>133350</xdr:colOff>
      <xdr:row>84</xdr:row>
      <xdr:rowOff>88677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07517"/>
          <a:ext cx="838200" cy="18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33038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60961</xdr:rowOff>
    </xdr:from>
    <xdr:to>
      <xdr:col>23</xdr:col>
      <xdr:colOff>184150</xdr:colOff>
      <xdr:row>84</xdr:row>
      <xdr:rowOff>162561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61215</xdr:rowOff>
    </xdr:from>
    <xdr:to>
      <xdr:col>19</xdr:col>
      <xdr:colOff>133350</xdr:colOff>
      <xdr:row>83</xdr:row>
      <xdr:rowOff>77167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91565"/>
          <a:ext cx="8890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122365</xdr:rowOff>
    </xdr:from>
    <xdr:to>
      <xdr:col>19</xdr:col>
      <xdr:colOff>184150</xdr:colOff>
      <xdr:row>84</xdr:row>
      <xdr:rowOff>52515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5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37292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3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61215</xdr:rowOff>
    </xdr:from>
    <xdr:to>
      <xdr:col>15</xdr:col>
      <xdr:colOff>82550</xdr:colOff>
      <xdr:row>83</xdr:row>
      <xdr:rowOff>156448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291565"/>
          <a:ext cx="889000" cy="9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100392</xdr:rowOff>
    </xdr:from>
    <xdr:to>
      <xdr:col>15</xdr:col>
      <xdr:colOff>133350</xdr:colOff>
      <xdr:row>84</xdr:row>
      <xdr:rowOff>30542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3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15319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1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154028</xdr:rowOff>
    </xdr:from>
    <xdr:to>
      <xdr:col>11</xdr:col>
      <xdr:colOff>31750</xdr:colOff>
      <xdr:row>83</xdr:row>
      <xdr:rowOff>156448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12928"/>
          <a:ext cx="889000" cy="17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28392</xdr:rowOff>
    </xdr:from>
    <xdr:to>
      <xdr:col>11</xdr:col>
      <xdr:colOff>82550</xdr:colOff>
      <xdr:row>83</xdr:row>
      <xdr:rowOff>129992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140169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2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145676</xdr:rowOff>
    </xdr:from>
    <xdr:to>
      <xdr:col>7</xdr:col>
      <xdr:colOff>31750</xdr:colOff>
      <xdr:row>82</xdr:row>
      <xdr:rowOff>75826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3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86003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0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37877</xdr:rowOff>
    </xdr:from>
    <xdr:to>
      <xdr:col>23</xdr:col>
      <xdr:colOff>184150</xdr:colOff>
      <xdr:row>84</xdr:row>
      <xdr:rowOff>139477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3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54404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8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26367</xdr:rowOff>
    </xdr:from>
    <xdr:to>
      <xdr:col>19</xdr:col>
      <xdr:colOff>184150</xdr:colOff>
      <xdr:row>83</xdr:row>
      <xdr:rowOff>127967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5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138144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25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10415</xdr:rowOff>
    </xdr:from>
    <xdr:to>
      <xdr:col>15</xdr:col>
      <xdr:colOff>133350</xdr:colOff>
      <xdr:row>83</xdr:row>
      <xdr:rowOff>112015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4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122192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0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105648</xdr:rowOff>
    </xdr:from>
    <xdr:to>
      <xdr:col>11</xdr:col>
      <xdr:colOff>82550</xdr:colOff>
      <xdr:row>84</xdr:row>
      <xdr:rowOff>35798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3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20575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2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103228</xdr:rowOff>
    </xdr:from>
    <xdr:to>
      <xdr:col>7</xdr:col>
      <xdr:colOff>31750</xdr:colOff>
      <xdr:row>83</xdr:row>
      <xdr:rowOff>33378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6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18155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4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ここ数年は、給与制度の大幅な見直し等を実施していないため、ほぼ横ばいで推移している。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高卒職員の管理職登用がラスパイレス指数に影響することを踏まえつつ、今後も適正な給与水準の維持に努める。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134257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3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64606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2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31750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66221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55534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5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32856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年２月の市町村合併以降、一般職の採用抑制及び技能労務職の退職者不補充による職員削減を実施したことにより、全国平均・類似団体を大幅に下回る数値となっている。令和６年度における類似団体の人口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人増加したところ、当市においては、人口減少により</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今後は、第２次奥州市定員管理計画に基づき、事務事業の見直し及び組織再編等により、市民サービスの低下を防ぎつつ業務効率化を進めるほか、定年延長制度の影響を踏まえた定員管理を進めていく。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67</xdr:row>
      <xdr:rowOff>128270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19902"/>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53552</xdr:rowOff>
    </xdr:from>
    <xdr:to>
      <xdr:col>81</xdr:col>
      <xdr:colOff>44450</xdr:colOff>
      <xdr:row>60</xdr:row>
      <xdr:rowOff>101812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4055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122572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150495</xdr:rowOff>
    </xdr:from>
    <xdr:to>
      <xdr:col>81</xdr:col>
      <xdr:colOff>95250</xdr:colOff>
      <xdr:row>63</xdr:row>
      <xdr:rowOff>80645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116417</xdr:rowOff>
    </xdr:from>
    <xdr:to>
      <xdr:col>77</xdr:col>
      <xdr:colOff>44450</xdr:colOff>
      <xdr:row>60</xdr:row>
      <xdr:rowOff>53552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3196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110279</xdr:rowOff>
    </xdr:from>
    <xdr:to>
      <xdr:col>77</xdr:col>
      <xdr:colOff>95250</xdr:colOff>
      <xdr:row>63</xdr:row>
      <xdr:rowOff>40429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25206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104352</xdr:rowOff>
    </xdr:from>
    <xdr:to>
      <xdr:col>72</xdr:col>
      <xdr:colOff>203200</xdr:colOff>
      <xdr:row>59</xdr:row>
      <xdr:rowOff>116417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199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82127</xdr:rowOff>
    </xdr:from>
    <xdr:to>
      <xdr:col>73</xdr:col>
      <xdr:colOff>44450</xdr:colOff>
      <xdr:row>63</xdr:row>
      <xdr:rowOff>12277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68156</xdr:rowOff>
    </xdr:from>
    <xdr:to>
      <xdr:col>68</xdr:col>
      <xdr:colOff>152400</xdr:colOff>
      <xdr:row>59</xdr:row>
      <xdr:rowOff>104352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8370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41910</xdr:rowOff>
    </xdr:from>
    <xdr:to>
      <xdr:col>68</xdr:col>
      <xdr:colOff>203200</xdr:colOff>
      <xdr:row>62</xdr:row>
      <xdr:rowOff>143510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51012</xdr:rowOff>
    </xdr:from>
    <xdr:to>
      <xdr:col>81</xdr:col>
      <xdr:colOff>95250</xdr:colOff>
      <xdr:row>60</xdr:row>
      <xdr:rowOff>152612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67539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2752</xdr:rowOff>
    </xdr:from>
    <xdr:to>
      <xdr:col>77</xdr:col>
      <xdr:colOff>95250</xdr:colOff>
      <xdr:row>60</xdr:row>
      <xdr:rowOff>104352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114529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58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65617</xdr:rowOff>
    </xdr:from>
    <xdr:to>
      <xdr:col>73</xdr:col>
      <xdr:colOff>44450</xdr:colOff>
      <xdr:row>59</xdr:row>
      <xdr:rowOff>167217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5944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53552</xdr:rowOff>
    </xdr:from>
    <xdr:to>
      <xdr:col>68</xdr:col>
      <xdr:colOff>203200</xdr:colOff>
      <xdr:row>59</xdr:row>
      <xdr:rowOff>155152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165329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17356</xdr:rowOff>
    </xdr:from>
    <xdr:to>
      <xdr:col>64</xdr:col>
      <xdr:colOff>152400</xdr:colOff>
      <xdr:row>59</xdr:row>
      <xdr:rowOff>118956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129133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令和６年度の実質公債費比率は、令和４年度の第三セクター等改革推進債の全額一括償還の影響に伴う一時的な大幅増に対して、前年度比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ポイント改善したが、類似団体の中では最も高い比率となっている。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令和７年度の算定からは令和４年度分が除外されるため、準元利償還金は増加傾向にあるものの、実質公債費比率は減少するものと思われる。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今後も大規模な普通建設事業が計画されていることから、事業費の適正管理や事業の年度間調整などにより起債借入額の抑制に努めていく。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43</xdr:row>
      <xdr:rowOff>30904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0017"/>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2981</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37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30904</xdr:rowOff>
    </xdr:from>
    <xdr:to>
      <xdr:col>81</xdr:col>
      <xdr:colOff>133350</xdr:colOff>
      <xdr:row>43</xdr:row>
      <xdr:rowOff>30904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40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30904</xdr:rowOff>
    </xdr:from>
    <xdr:to>
      <xdr:col>81</xdr:col>
      <xdr:colOff>44450</xdr:colOff>
      <xdr:row>43</xdr:row>
      <xdr:rowOff>55033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40325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151554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2738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118956</xdr:rowOff>
    </xdr:from>
    <xdr:to>
      <xdr:col>77</xdr:col>
      <xdr:colOff>95250</xdr:colOff>
      <xdr:row>40</xdr:row>
      <xdr:rowOff>49106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151554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387167"/>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102870</xdr:rowOff>
    </xdr:from>
    <xdr:to>
      <xdr:col>73</xdr:col>
      <xdr:colOff>44450</xdr:colOff>
      <xdr:row>40</xdr:row>
      <xdr:rowOff>33020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111337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38716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78740</xdr:rowOff>
    </xdr:from>
    <xdr:to>
      <xdr:col>68</xdr:col>
      <xdr:colOff>203200</xdr:colOff>
      <xdr:row>40</xdr:row>
      <xdr:rowOff>8890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151554</xdr:rowOff>
    </xdr:from>
    <xdr:to>
      <xdr:col>81</xdr:col>
      <xdr:colOff>95250</xdr:colOff>
      <xdr:row>43</xdr:row>
      <xdr:rowOff>81704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47431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4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100754</xdr:rowOff>
    </xdr:from>
    <xdr:to>
      <xdr:col>73</xdr:col>
      <xdr:colOff>44450</xdr:colOff>
      <xdr:row>44</xdr:row>
      <xdr:rowOff>30904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15681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令和６年度の将来負担比率は、前年度より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ポイント増となり、改善傾向から一転、増加に転じた。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全国平均に比べ高い比率ではあるものの、前年度に引き続き類似団体平均を上回っている。</a:t>
          </a:r>
          <a:r>
            <a:rPr kumimoji="1" lang="ja-JP" altLang="en-US" sz="1300">
              <a:latin typeface="ＭＳ Ｐゴシック" panose="020B0600070205080204" pitchFamily="50" charset="-128"/>
              <a:ea typeface="ＭＳ Ｐゴシック" panose="020B0600070205080204" pitchFamily="50" charset="-128"/>
            </a:rPr>
            <a:t>充当可能基金及び特定財源見込額、基準財政需要額算入見込額が減少していることが比率増加の要因であり、地方債の償還が進んだことによるものである。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今後は、義務教育関連施設や新市立病院建設、公共施設の長寿命化などに充てるため起債の借入の増加が見込まれることから、事務事業の適正化を図り、健全な財政運営に努めていく。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160782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481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132859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160782</xdr:rowOff>
    </xdr:from>
    <xdr:to>
      <xdr:col>81</xdr:col>
      <xdr:colOff>133350</xdr:colOff>
      <xdr:row>22</xdr:row>
      <xdr:rowOff>160782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3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114859</xdr:rowOff>
    </xdr:from>
    <xdr:to>
      <xdr:col>81</xdr:col>
      <xdr:colOff>44450</xdr:colOff>
      <xdr:row>15</xdr:row>
      <xdr:rowOff>150571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686609"/>
          <a:ext cx="8382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157751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72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14224</xdr:rowOff>
    </xdr:from>
    <xdr:to>
      <xdr:col>81</xdr:col>
      <xdr:colOff>95250</xdr:colOff>
      <xdr:row>16</xdr:row>
      <xdr:rowOff>115824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114859</xdr:rowOff>
    </xdr:from>
    <xdr:to>
      <xdr:col>77</xdr:col>
      <xdr:colOff>44450</xdr:colOff>
      <xdr:row>16</xdr:row>
      <xdr:rowOff>104597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686609"/>
          <a:ext cx="889000" cy="1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159614</xdr:rowOff>
    </xdr:from>
    <xdr:to>
      <xdr:col>77</xdr:col>
      <xdr:colOff>95250</xdr:colOff>
      <xdr:row>16</xdr:row>
      <xdr:rowOff>89764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74541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817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104597</xdr:rowOff>
    </xdr:from>
    <xdr:to>
      <xdr:col>72</xdr:col>
      <xdr:colOff>203200</xdr:colOff>
      <xdr:row>17</xdr:row>
      <xdr:rowOff>7468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847797"/>
          <a:ext cx="889000" cy="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32563</xdr:rowOff>
    </xdr:from>
    <xdr:to>
      <xdr:col>73</xdr:col>
      <xdr:colOff>44450</xdr:colOff>
      <xdr:row>16</xdr:row>
      <xdr:rowOff>134163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7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144340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7468</xdr:rowOff>
    </xdr:from>
    <xdr:to>
      <xdr:col>68</xdr:col>
      <xdr:colOff>152400</xdr:colOff>
      <xdr:row>18</xdr:row>
      <xdr:rowOff>78283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922118"/>
          <a:ext cx="889000" cy="24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94336</xdr:rowOff>
    </xdr:from>
    <xdr:to>
      <xdr:col>68</xdr:col>
      <xdr:colOff>203200</xdr:colOff>
      <xdr:row>17</xdr:row>
      <xdr:rowOff>24486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8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34663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0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109779</xdr:rowOff>
    </xdr:from>
    <xdr:to>
      <xdr:col>64</xdr:col>
      <xdr:colOff>152400</xdr:colOff>
      <xdr:row>17</xdr:row>
      <xdr:rowOff>39929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5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50106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2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99771</xdr:rowOff>
    </xdr:from>
    <xdr:to>
      <xdr:col>81</xdr:col>
      <xdr:colOff>95250</xdr:colOff>
      <xdr:row>16</xdr:row>
      <xdr:rowOff>29921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6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116298</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51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64059</xdr:rowOff>
    </xdr:from>
    <xdr:to>
      <xdr:col>77</xdr:col>
      <xdr:colOff>95250</xdr:colOff>
      <xdr:row>15</xdr:row>
      <xdr:rowOff>165659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6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4386</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404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53797</xdr:rowOff>
    </xdr:from>
    <xdr:to>
      <xdr:col>73</xdr:col>
      <xdr:colOff>44450</xdr:colOff>
      <xdr:row>16</xdr:row>
      <xdr:rowOff>155397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7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140174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88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128118</xdr:rowOff>
    </xdr:from>
    <xdr:to>
      <xdr:col>68</xdr:col>
      <xdr:colOff>203200</xdr:colOff>
      <xdr:row>17</xdr:row>
      <xdr:rowOff>58268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87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43045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95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27483</xdr:rowOff>
    </xdr:from>
    <xdr:to>
      <xdr:col>64</xdr:col>
      <xdr:colOff>152400</xdr:colOff>
      <xdr:row>18</xdr:row>
      <xdr:rowOff>129083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113860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19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岩手県奥州市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107,798
106,851
993.30
64,566,092
63,851,039
384,026
35,082,155
50,220,094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令和６年度の人件費は、第２次定員管理計画に沿った定数管理を行っているものの、退職手当組合負担金（</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億円）の増、会計年度任用職員報酬増などにより全体で前年比</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億円の増となった。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ポイント増となったが、全国平均・類似団体比較においては、上位に位置している。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956300"/>
          <a:ext cx="0" cy="1045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78014</xdr:rowOff>
    </xdr:from>
    <xdr:to>
      <xdr:col>24</xdr:col>
      <xdr:colOff>25400</xdr:colOff>
      <xdr:row>35</xdr:row>
      <xdr:rowOff>102507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073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105427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86178</xdr:rowOff>
    </xdr:from>
    <xdr:to>
      <xdr:col>19</xdr:col>
      <xdr:colOff>187325</xdr:colOff>
      <xdr:row>34</xdr:row>
      <xdr:rowOff>78014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4402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86178</xdr:rowOff>
    </xdr:from>
    <xdr:to>
      <xdr:col>15</xdr:col>
      <xdr:colOff>98425</xdr:colOff>
      <xdr:row>33</xdr:row>
      <xdr:rowOff>151493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440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2722</xdr:rowOff>
    </xdr:from>
    <xdr:to>
      <xdr:col>15</xdr:col>
      <xdr:colOff>149225</xdr:colOff>
      <xdr:row>37</xdr:row>
      <xdr:rowOff>104322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4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89099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151493</xdr:rowOff>
    </xdr:from>
    <xdr:to>
      <xdr:col>11</xdr:col>
      <xdr:colOff>9525</xdr:colOff>
      <xdr:row>34</xdr:row>
      <xdr:rowOff>78014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093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43543</xdr:rowOff>
    </xdr:from>
    <xdr:to>
      <xdr:col>11</xdr:col>
      <xdr:colOff>60325</xdr:colOff>
      <xdr:row>36</xdr:row>
      <xdr:rowOff>145143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129920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xdr:rowOff>
    </xdr:from>
    <xdr:to>
      <xdr:col>6</xdr:col>
      <xdr:colOff>171450</xdr:colOff>
      <xdr:row>38</xdr:row>
      <xdr:rowOff>112485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97262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51707</xdr:rowOff>
    </xdr:from>
    <xdr:to>
      <xdr:col>24</xdr:col>
      <xdr:colOff>76200</xdr:colOff>
      <xdr:row>35</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68234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9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27214</xdr:rowOff>
    </xdr:from>
    <xdr:to>
      <xdr:col>20</xdr:col>
      <xdr:colOff>38100</xdr:colOff>
      <xdr:row>34</xdr:row>
      <xdr:rowOff>128814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138991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2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35378</xdr:rowOff>
    </xdr:from>
    <xdr:to>
      <xdr:col>15</xdr:col>
      <xdr:colOff>149225</xdr:colOff>
      <xdr:row>33</xdr:row>
      <xdr:rowOff>136978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9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147155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6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100693</xdr:rowOff>
    </xdr:from>
    <xdr:to>
      <xdr:col>11</xdr:col>
      <xdr:colOff>60325</xdr:colOff>
      <xdr:row>34</xdr:row>
      <xdr:rowOff>30843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41020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2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27214</xdr:rowOff>
    </xdr:from>
    <xdr:to>
      <xdr:col>6</xdr:col>
      <xdr:colOff>171450</xdr:colOff>
      <xdr:row>34</xdr:row>
      <xdr:rowOff>128814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138991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2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令和６年度の物件費は、物価高騰の影響に加え、ふるさと応援寄附金の増加に伴い全体で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億円増となり、経常一般財源は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億円の増となった結果、物件費に係る経常収支比率は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ふるさと応援寄附事業のような歳入に連動して経費も増減する特殊な事業を除き、ＤＸ、ＧＸ推進を図りながら経費の節減に取り組む必要がある。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69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1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69850</xdr:rowOff>
    </xdr:from>
    <xdr:to>
      <xdr:col>82</xdr:col>
      <xdr:colOff>196850</xdr:colOff>
      <xdr:row>22</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84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7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15</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511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107950</xdr:rowOff>
    </xdr:from>
    <xdr:to>
      <xdr:col>73</xdr:col>
      <xdr:colOff>180975</xdr:colOff>
      <xdr:row>14</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3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107950</xdr:rowOff>
    </xdr:from>
    <xdr:to>
      <xdr:col>69</xdr:col>
      <xdr:colOff>92075</xdr:colOff>
      <xdr:row>14</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3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57150</xdr:rowOff>
    </xdr:from>
    <xdr:to>
      <xdr:col>69</xdr:col>
      <xdr:colOff>142875</xdr:colOff>
      <xdr:row>14</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57150</xdr:rowOff>
    </xdr:from>
    <xdr:to>
      <xdr:col>69</xdr:col>
      <xdr:colOff>142875</xdr:colOff>
      <xdr:row>13</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令和６年度の扶助費は、子ども・子育て支援給付事業（</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億円）、児童手当費（</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億円）の増など全体で</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億円の増となり、経常一般財源は１億円増となったものの、扶助費に係る経常収支比率に増減はなかった。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本市の人口は、毎年</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人を超えるペースで減少している一方、少子化対策経費などの高止まりや、障がい者への福祉サービス給付が増加しており、今後も増加していくと見込まれる。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9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9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その他に係る経常収支比率は、横ばい傾向にあるが、引き続き類似団体平均を上回っている。主な要因は繰出金であり、全体で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億円減少したものの比率は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ポイント増となり、類似団体平均を上回る状況が継続している。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今後も後期高齢者医療特別会計への繰出金は増加傾向であり、水道・下水道事業に対する繰出金の増が見込まれることから、使用料の見直しを含め、法定外繰出金の適正化を図っていく。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770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123570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151493</xdr:rowOff>
    </xdr:from>
    <xdr:to>
      <xdr:col>82</xdr:col>
      <xdr:colOff>196850</xdr:colOff>
      <xdr:row>61</xdr:row>
      <xdr:rowOff>151493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86178</xdr:rowOff>
    </xdr:from>
    <xdr:to>
      <xdr:col>82</xdr:col>
      <xdr:colOff>107950</xdr:colOff>
      <xdr:row>59</xdr:row>
      <xdr:rowOff>135165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017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86178</xdr:rowOff>
    </xdr:from>
    <xdr:to>
      <xdr:col>78</xdr:col>
      <xdr:colOff>69850</xdr:colOff>
      <xdr:row>59</xdr:row>
      <xdr:rowOff>86178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01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59872</xdr:rowOff>
    </xdr:from>
    <xdr:to>
      <xdr:col>78</xdr:col>
      <xdr:colOff>120650</xdr:colOff>
      <xdr:row>58</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7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86178</xdr:rowOff>
    </xdr:from>
    <xdr:to>
      <xdr:col>73</xdr:col>
      <xdr:colOff>180975</xdr:colOff>
      <xdr:row>59</xdr:row>
      <xdr:rowOff>102507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017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102507</xdr:rowOff>
    </xdr:from>
    <xdr:to>
      <xdr:col>69</xdr:col>
      <xdr:colOff>92075</xdr:colOff>
      <xdr:row>59</xdr:row>
      <xdr:rowOff>167822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180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84365</xdr:rowOff>
    </xdr:from>
    <xdr:to>
      <xdr:col>82</xdr:col>
      <xdr:colOff>158750</xdr:colOff>
      <xdr:row>60</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56442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35378</xdr:rowOff>
    </xdr:from>
    <xdr:to>
      <xdr:col>78</xdr:col>
      <xdr:colOff>120650</xdr:colOff>
      <xdr:row>59</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121755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35378</xdr:rowOff>
    </xdr:from>
    <xdr:to>
      <xdr:col>74</xdr:col>
      <xdr:colOff>31750</xdr:colOff>
      <xdr:row>59</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121755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51707</xdr:rowOff>
    </xdr:from>
    <xdr:to>
      <xdr:col>69</xdr:col>
      <xdr:colOff>142875</xdr:colOff>
      <xdr:row>59</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117022</xdr:rowOff>
    </xdr:from>
    <xdr:to>
      <xdr:col>65</xdr:col>
      <xdr:colOff>53975</xdr:colOff>
      <xdr:row>60</xdr:row>
      <xdr:rowOff>47172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31949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令和６年度の補助費等は、物価高騰対策支援交付金等事業があったもののコロナワクチン接種体制確保事業の減などにより全体で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億円の減となった。経常一般財源は、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億円の増となり、補助費等に係る経常収支比率は、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補助費等に係る経常収支比率は、類似団体平均と比べ高い割合となっており、人件費増や物価高騰に伴い一部事務組合負担金の増も見込まれることから、適正管理を行っていく必要がある。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05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100330</xdr:rowOff>
    </xdr:from>
    <xdr:to>
      <xdr:col>82</xdr:col>
      <xdr:colOff>107950</xdr:colOff>
      <xdr:row>41</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7129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85107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428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68580</xdr:rowOff>
    </xdr:from>
    <xdr:to>
      <xdr:col>82</xdr:col>
      <xdr:colOff>158750</xdr:colOff>
      <xdr:row>38</xdr:row>
      <xdr:rowOff>170180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85090</xdr:rowOff>
    </xdr:from>
    <xdr:to>
      <xdr:col>78</xdr:col>
      <xdr:colOff>69850</xdr:colOff>
      <xdr:row>41</xdr:row>
      <xdr:rowOff>100330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7114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83820</xdr:rowOff>
    </xdr:from>
    <xdr:to>
      <xdr:col>78</xdr:col>
      <xdr:colOff>120650</xdr:colOff>
      <xdr:row>39</xdr:row>
      <xdr:rowOff>13970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24147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39370</xdr:rowOff>
    </xdr:from>
    <xdr:to>
      <xdr:col>73</xdr:col>
      <xdr:colOff>180975</xdr:colOff>
      <xdr:row>41</xdr:row>
      <xdr:rowOff>85090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7068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91440</xdr:rowOff>
    </xdr:from>
    <xdr:to>
      <xdr:col>74</xdr:col>
      <xdr:colOff>31750</xdr:colOff>
      <xdr:row>39</xdr:row>
      <xdr:rowOff>21590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31767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39370</xdr:rowOff>
    </xdr:from>
    <xdr:to>
      <xdr:col>69</xdr:col>
      <xdr:colOff>92075</xdr:colOff>
      <xdr:row>41</xdr:row>
      <xdr:rowOff>123190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7068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76200</xdr:rowOff>
    </xdr:from>
    <xdr:to>
      <xdr:col>69</xdr:col>
      <xdr:colOff>142875</xdr:colOff>
      <xdr:row>39</xdr:row>
      <xdr:rowOff>6350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16527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119397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110490</xdr:rowOff>
    </xdr:from>
    <xdr:to>
      <xdr:col>82</xdr:col>
      <xdr:colOff>158750</xdr:colOff>
      <xdr:row>42</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71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19067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49530</xdr:rowOff>
    </xdr:from>
    <xdr:to>
      <xdr:col>78</xdr:col>
      <xdr:colOff>120650</xdr:colOff>
      <xdr:row>41</xdr:row>
      <xdr:rowOff>151130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135907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34290</xdr:rowOff>
    </xdr:from>
    <xdr:to>
      <xdr:col>74</xdr:col>
      <xdr:colOff>31750</xdr:colOff>
      <xdr:row>41</xdr:row>
      <xdr:rowOff>135890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120667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715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160020</xdr:rowOff>
    </xdr:from>
    <xdr:to>
      <xdr:col>69</xdr:col>
      <xdr:colOff>142875</xdr:colOff>
      <xdr:row>41</xdr:row>
      <xdr:rowOff>90170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74947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710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72390</xdr:rowOff>
    </xdr:from>
    <xdr:to>
      <xdr:col>65</xdr:col>
      <xdr:colOff>53975</xdr:colOff>
      <xdr:row>42</xdr:row>
      <xdr:rowOff>2540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71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158767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718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令和６年度の公債費は、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億円、経常一般財源が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億円減となり、公債費に係る経常収支比率</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ポイント減少し、類似団体内順位は、昨年度より改善した。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今後は、合併特例債等の償還により当面高い水準で推移するものの、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億円を下回る額で推移していくものと見込んでいる。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引き続き財政計画に基づき新規借り入れの抑制を図ることにより、健全な財政運営を図っていく必要がある。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16510</xdr:rowOff>
    </xdr:from>
    <xdr:to>
      <xdr:col>24</xdr:col>
      <xdr:colOff>25400</xdr:colOff>
      <xdr:row>79</xdr:row>
      <xdr:rowOff>77470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3236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49547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59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77470</xdr:rowOff>
    </xdr:from>
    <xdr:to>
      <xdr:col>24</xdr:col>
      <xdr:colOff>114300</xdr:colOff>
      <xdr:row>79</xdr:row>
      <xdr:rowOff>77470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62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102887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16510</xdr:rowOff>
    </xdr:from>
    <xdr:to>
      <xdr:col>24</xdr:col>
      <xdr:colOff>114300</xdr:colOff>
      <xdr:row>73</xdr:row>
      <xdr:rowOff>16510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1800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80</xdr:row>
      <xdr:rowOff>35561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248639"/>
          <a:ext cx="889000" cy="50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80</xdr:row>
      <xdr:rowOff>35561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241020"/>
          <a:ext cx="889000" cy="5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160020</xdr:rowOff>
    </xdr:from>
    <xdr:to>
      <xdr:col>15</xdr:col>
      <xdr:colOff>149225</xdr:colOff>
      <xdr:row>77</xdr:row>
      <xdr:rowOff>90170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100347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153670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241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22861</xdr:rowOff>
    </xdr:from>
    <xdr:to>
      <xdr:col>11</xdr:col>
      <xdr:colOff>60325</xdr:colOff>
      <xdr:row>76</xdr:row>
      <xdr:rowOff>124461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156211</xdr:rowOff>
    </xdr:from>
    <xdr:to>
      <xdr:col>15</xdr:col>
      <xdr:colOff>149225</xdr:colOff>
      <xdr:row>80</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71138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74947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公債費を除いた経常経費で多くを占めるのが扶助費、補助費等、物件費となっている。扶助費については、少子高齢化の進行に加え、障がい者支援経費も引き続き増加が見込まれる。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公共施設の維持管理経費は一定程度見込む必要があることから、事務事業の精査と公共施設の適正管理を進めていく必要がある。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138430</xdr:rowOff>
    </xdr:from>
    <xdr:to>
      <xdr:col>82</xdr:col>
      <xdr:colOff>107950</xdr:colOff>
      <xdr:row>81</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654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53357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138430</xdr:rowOff>
    </xdr:from>
    <xdr:to>
      <xdr:col>82</xdr:col>
      <xdr:colOff>196850</xdr:colOff>
      <xdr:row>73</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81280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715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119397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77</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495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119380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073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77</xdr:row>
      <xdr:rowOff>92711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07338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岩手県奥州市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58877</xdr:rowOff>
    </xdr:from>
    <xdr:to>
      <xdr:col>29</xdr:col>
      <xdr:colOff>127000</xdr:colOff>
      <xdr:row>21</xdr:row>
      <xdr:rowOff>2642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3902"/>
          <a:ext cx="0" cy="14868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146169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2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2642</xdr:rowOff>
    </xdr:from>
    <xdr:to>
      <xdr:col>30</xdr:col>
      <xdr:colOff>25400</xdr:colOff>
      <xdr:row>21</xdr:row>
      <xdr:rowOff>2642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507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145254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58877</xdr:rowOff>
    </xdr:from>
    <xdr:to>
      <xdr:col>30</xdr:col>
      <xdr:colOff>25400</xdr:colOff>
      <xdr:row>12</xdr:row>
      <xdr:rowOff>58877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3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58915</xdr:rowOff>
    </xdr:from>
    <xdr:to>
      <xdr:col>29</xdr:col>
      <xdr:colOff>127000</xdr:colOff>
      <xdr:row>15</xdr:row>
      <xdr:rowOff>5461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35390"/>
          <a:ext cx="647700" cy="289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71213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90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99136</xdr:rowOff>
    </xdr:from>
    <xdr:to>
      <xdr:col>29</xdr:col>
      <xdr:colOff>177800</xdr:colOff>
      <xdr:row>16</xdr:row>
      <xdr:rowOff>29286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85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5461</xdr:rowOff>
    </xdr:from>
    <xdr:to>
      <xdr:col>26</xdr:col>
      <xdr:colOff>50800</xdr:colOff>
      <xdr:row>15</xdr:row>
      <xdr:rowOff>163005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4836"/>
          <a:ext cx="698500" cy="157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128664</xdr:rowOff>
    </xdr:from>
    <xdr:to>
      <xdr:col>26</xdr:col>
      <xdr:colOff>101600</xdr:colOff>
      <xdr:row>17</xdr:row>
      <xdr:rowOff>58814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43591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5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163005</xdr:rowOff>
    </xdr:from>
    <xdr:to>
      <xdr:col>22</xdr:col>
      <xdr:colOff>114300</xdr:colOff>
      <xdr:row>16</xdr:row>
      <xdr:rowOff>1689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82380"/>
          <a:ext cx="698500" cy="10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59588</xdr:rowOff>
    </xdr:from>
    <xdr:to>
      <xdr:col>22</xdr:col>
      <xdr:colOff>165100</xdr:colOff>
      <xdr:row>17</xdr:row>
      <xdr:rowOff>161188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145965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1689</xdr:rowOff>
    </xdr:from>
    <xdr:to>
      <xdr:col>18</xdr:col>
      <xdr:colOff>177800</xdr:colOff>
      <xdr:row>16</xdr:row>
      <xdr:rowOff>31445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92514"/>
          <a:ext cx="698500" cy="2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100470</xdr:rowOff>
    </xdr:from>
    <xdr:to>
      <xdr:col>19</xdr:col>
      <xdr:colOff>38100</xdr:colOff>
      <xdr:row>18</xdr:row>
      <xdr:rowOff>30620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132436</xdr:rowOff>
    </xdr:from>
    <xdr:to>
      <xdr:col>15</xdr:col>
      <xdr:colOff>101600</xdr:colOff>
      <xdr:row>19</xdr:row>
      <xdr:rowOff>62586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66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47363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8115</xdr:rowOff>
    </xdr:from>
    <xdr:to>
      <xdr:col>29</xdr:col>
      <xdr:colOff>177800</xdr:colOff>
      <xdr:row>13</xdr:row>
      <xdr:rowOff>109715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84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24642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2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126111</xdr:rowOff>
    </xdr:from>
    <xdr:to>
      <xdr:col>26</xdr:col>
      <xdr:colOff>101600</xdr:colOff>
      <xdr:row>15</xdr:row>
      <xdr:rowOff>56261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4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66438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4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112205</xdr:rowOff>
    </xdr:from>
    <xdr:to>
      <xdr:col>22</xdr:col>
      <xdr:colOff>165100</xdr:colOff>
      <xdr:row>16</xdr:row>
      <xdr:rowOff>42355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3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52532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0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122339</xdr:rowOff>
    </xdr:from>
    <xdr:to>
      <xdr:col>19</xdr:col>
      <xdr:colOff>38100</xdr:colOff>
      <xdr:row>16</xdr:row>
      <xdr:rowOff>52489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41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62666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1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152095</xdr:rowOff>
    </xdr:from>
    <xdr:to>
      <xdr:col>15</xdr:col>
      <xdr:colOff>101600</xdr:colOff>
      <xdr:row>16</xdr:row>
      <xdr:rowOff>82245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1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92422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35</xdr:row>
      <xdr:rowOff>19466</xdr:rowOff>
    </xdr:from>
    <xdr:to>
      <xdr:col>29</xdr:col>
      <xdr:colOff>127000</xdr:colOff>
      <xdr:row>38</xdr:row>
      <xdr:rowOff>70467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629816"/>
          <a:ext cx="0" cy="9082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42544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70467</xdr:rowOff>
    </xdr:from>
    <xdr:to>
      <xdr:col>30</xdr:col>
      <xdr:colOff>25400</xdr:colOff>
      <xdr:row>38</xdr:row>
      <xdr:rowOff>70467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80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34</xdr:row>
      <xdr:rowOff>105844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37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35</xdr:row>
      <xdr:rowOff>19466</xdr:rowOff>
    </xdr:from>
    <xdr:to>
      <xdr:col>30</xdr:col>
      <xdr:colOff>25400</xdr:colOff>
      <xdr:row>35</xdr:row>
      <xdr:rowOff>19466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6298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100048</xdr:rowOff>
    </xdr:from>
    <xdr:to>
      <xdr:col>29</xdr:col>
      <xdr:colOff>127000</xdr:colOff>
      <xdr:row>35</xdr:row>
      <xdr:rowOff>142499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10398"/>
          <a:ext cx="647700" cy="4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325272</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56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10295</xdr:rowOff>
    </xdr:from>
    <xdr:to>
      <xdr:col>29</xdr:col>
      <xdr:colOff>177800</xdr:colOff>
      <xdr:row>36</xdr:row>
      <xdr:rowOff>111895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635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424</xdr:rowOff>
    </xdr:from>
    <xdr:to>
      <xdr:col>26</xdr:col>
      <xdr:colOff>50800</xdr:colOff>
      <xdr:row>35</xdr:row>
      <xdr:rowOff>142499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267874"/>
          <a:ext cx="698500" cy="484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12055</xdr:rowOff>
    </xdr:from>
    <xdr:to>
      <xdr:col>26</xdr:col>
      <xdr:colOff>101600</xdr:colOff>
      <xdr:row>36</xdr:row>
      <xdr:rowOff>113655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6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98432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51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424</xdr:rowOff>
    </xdr:from>
    <xdr:to>
      <xdr:col>22</xdr:col>
      <xdr:colOff>114300</xdr:colOff>
      <xdr:row>35</xdr:row>
      <xdr:rowOff>69507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267874"/>
          <a:ext cx="698500" cy="411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313052</xdr:rowOff>
    </xdr:from>
    <xdr:to>
      <xdr:col>22</xdr:col>
      <xdr:colOff>165100</xdr:colOff>
      <xdr:row>36</xdr:row>
      <xdr:rowOff>71752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234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56529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329836</xdr:rowOff>
    </xdr:from>
    <xdr:to>
      <xdr:col>18</xdr:col>
      <xdr:colOff>177800</xdr:colOff>
      <xdr:row>35</xdr:row>
      <xdr:rowOff>69507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597286"/>
          <a:ext cx="698500" cy="8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54826</xdr:rowOff>
    </xdr:from>
    <xdr:to>
      <xdr:col>19</xdr:col>
      <xdr:colOff>38100</xdr:colOff>
      <xdr:row>36</xdr:row>
      <xdr:rowOff>156426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8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141203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94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125715</xdr:rowOff>
    </xdr:from>
    <xdr:to>
      <xdr:col>15</xdr:col>
      <xdr:colOff>101600</xdr:colOff>
      <xdr:row>37</xdr:row>
      <xdr:rowOff>55865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78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40642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16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49248</xdr:rowOff>
    </xdr:from>
    <xdr:to>
      <xdr:col>29</xdr:col>
      <xdr:colOff>177800</xdr:colOff>
      <xdr:row>35</xdr:row>
      <xdr:rowOff>150848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659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300725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6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91699</xdr:rowOff>
    </xdr:from>
    <xdr:to>
      <xdr:col>26</xdr:col>
      <xdr:colOff>101600</xdr:colOff>
      <xdr:row>35</xdr:row>
      <xdr:rowOff>193299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02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203476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70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292524</xdr:rowOff>
    </xdr:from>
    <xdr:to>
      <xdr:col>22</xdr:col>
      <xdr:colOff>165100</xdr:colOff>
      <xdr:row>34</xdr:row>
      <xdr:rowOff>51224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217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61401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598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18707</xdr:rowOff>
    </xdr:from>
    <xdr:to>
      <xdr:col>19</xdr:col>
      <xdr:colOff>38100</xdr:colOff>
      <xdr:row>35</xdr:row>
      <xdr:rowOff>120307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29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130484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3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279036</xdr:rowOff>
    </xdr:from>
    <xdr:to>
      <xdr:col>15</xdr:col>
      <xdr:colOff>101600</xdr:colOff>
      <xdr:row>35</xdr:row>
      <xdr:rowOff>37736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546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47914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31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岩手県奥州市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107,798
106,851
993.30
64,566,092
63,851,039
384,026
35,082,155
50,220,094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102438</xdr:rowOff>
    </xdr:from>
    <xdr:to>
      <xdr:col>24</xdr:col>
      <xdr:colOff>62865</xdr:colOff>
      <xdr:row>39</xdr:row>
      <xdr:rowOff>76541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5938"/>
          <a:ext cx="1270" cy="151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80368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76541</xdr:rowOff>
    </xdr:from>
    <xdr:to>
      <xdr:col>24</xdr:col>
      <xdr:colOff>152400</xdr:colOff>
      <xdr:row>39</xdr:row>
      <xdr:rowOff>76541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49115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102438</xdr:rowOff>
    </xdr:from>
    <xdr:to>
      <xdr:col>24</xdr:col>
      <xdr:colOff>152400</xdr:colOff>
      <xdr:row>30</xdr:row>
      <xdr:rowOff>102438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8777</xdr:rowOff>
    </xdr:from>
    <xdr:to>
      <xdr:col>24</xdr:col>
      <xdr:colOff>63500</xdr:colOff>
      <xdr:row>37</xdr:row>
      <xdr:rowOff>80460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80977"/>
          <a:ext cx="838200" cy="24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54888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4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32011</xdr:rowOff>
    </xdr:from>
    <xdr:to>
      <xdr:col>24</xdr:col>
      <xdr:colOff>114300</xdr:colOff>
      <xdr:row>35</xdr:row>
      <xdr:rowOff>133611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80460</xdr:rowOff>
    </xdr:from>
    <xdr:to>
      <xdr:col>19</xdr:col>
      <xdr:colOff>177800</xdr:colOff>
      <xdr:row>38</xdr:row>
      <xdr:rowOff>73504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4110"/>
          <a:ext cx="889000" cy="16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50691</xdr:rowOff>
    </xdr:from>
    <xdr:to>
      <xdr:col>20</xdr:col>
      <xdr:colOff>38100</xdr:colOff>
      <xdr:row>36</xdr:row>
      <xdr:rowOff>152291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168818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138720</xdr:rowOff>
    </xdr:from>
    <xdr:to>
      <xdr:col>15</xdr:col>
      <xdr:colOff>50800</xdr:colOff>
      <xdr:row>38</xdr:row>
      <xdr:rowOff>73504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82370"/>
          <a:ext cx="889000" cy="10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87430</xdr:rowOff>
    </xdr:from>
    <xdr:to>
      <xdr:col>15</xdr:col>
      <xdr:colOff>101600</xdr:colOff>
      <xdr:row>37</xdr:row>
      <xdr:rowOff>17580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34107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3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138720</xdr:rowOff>
    </xdr:from>
    <xdr:to>
      <xdr:col>10</xdr:col>
      <xdr:colOff>114300</xdr:colOff>
      <xdr:row>37</xdr:row>
      <xdr:rowOff>156355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2370"/>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135143</xdr:rowOff>
    </xdr:from>
    <xdr:to>
      <xdr:col>10</xdr:col>
      <xdr:colOff>165100</xdr:colOff>
      <xdr:row>37</xdr:row>
      <xdr:rowOff>65293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81820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91578</xdr:rowOff>
    </xdr:from>
    <xdr:to>
      <xdr:col>6</xdr:col>
      <xdr:colOff>38100</xdr:colOff>
      <xdr:row>38</xdr:row>
      <xdr:rowOff>21727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352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38255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129427</xdr:rowOff>
    </xdr:from>
    <xdr:to>
      <xdr:col>24</xdr:col>
      <xdr:colOff>114300</xdr:colOff>
      <xdr:row>36</xdr:row>
      <xdr:rowOff>59577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3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107854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29660</xdr:rowOff>
    </xdr:from>
    <xdr:to>
      <xdr:col>20</xdr:col>
      <xdr:colOff>38100</xdr:colOff>
      <xdr:row>37</xdr:row>
      <xdr:rowOff>131260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122387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22704</xdr:rowOff>
    </xdr:from>
    <xdr:to>
      <xdr:col>15</xdr:col>
      <xdr:colOff>101600</xdr:colOff>
      <xdr:row>38</xdr:row>
      <xdr:rowOff>124304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3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115431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3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87920</xdr:rowOff>
    </xdr:from>
    <xdr:to>
      <xdr:col>10</xdr:col>
      <xdr:colOff>165100</xdr:colOff>
      <xdr:row>38</xdr:row>
      <xdr:rowOff>18070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9197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105555</xdr:rowOff>
    </xdr:from>
    <xdr:to>
      <xdr:col>6</xdr:col>
      <xdr:colOff>38100</xdr:colOff>
      <xdr:row>38</xdr:row>
      <xdr:rowOff>35705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26832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141015</xdr:rowOff>
    </xdr:from>
    <xdr:to>
      <xdr:col>24</xdr:col>
      <xdr:colOff>62865</xdr:colOff>
      <xdr:row>59</xdr:row>
      <xdr:rowOff>45117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84965"/>
          <a:ext cx="1270" cy="1275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48944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45117</xdr:rowOff>
    </xdr:from>
    <xdr:to>
      <xdr:col>24</xdr:col>
      <xdr:colOff>152400</xdr:colOff>
      <xdr:row>59</xdr:row>
      <xdr:rowOff>45117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6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87692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141015</xdr:rowOff>
    </xdr:from>
    <xdr:to>
      <xdr:col>24</xdr:col>
      <xdr:colOff>152400</xdr:colOff>
      <xdr:row>51</xdr:row>
      <xdr:rowOff>141015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86036</xdr:rowOff>
    </xdr:from>
    <xdr:to>
      <xdr:col>24</xdr:col>
      <xdr:colOff>63500</xdr:colOff>
      <xdr:row>57</xdr:row>
      <xdr:rowOff>4959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87236"/>
          <a:ext cx="838200" cy="9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39787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6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16910</xdr:rowOff>
    </xdr:from>
    <xdr:to>
      <xdr:col>24</xdr:col>
      <xdr:colOff>114300</xdr:colOff>
      <xdr:row>56</xdr:row>
      <xdr:rowOff>118510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163799</xdr:rowOff>
    </xdr:from>
    <xdr:to>
      <xdr:col>19</xdr:col>
      <xdr:colOff>177800</xdr:colOff>
      <xdr:row>57</xdr:row>
      <xdr:rowOff>4959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64999"/>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70231</xdr:rowOff>
    </xdr:from>
    <xdr:to>
      <xdr:col>20</xdr:col>
      <xdr:colOff>38100</xdr:colOff>
      <xdr:row>57</xdr:row>
      <xdr:rowOff>381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7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4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126746</xdr:rowOff>
    </xdr:from>
    <xdr:to>
      <xdr:col>15</xdr:col>
      <xdr:colOff>50800</xdr:colOff>
      <xdr:row>56</xdr:row>
      <xdr:rowOff>163799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27946"/>
          <a:ext cx="889000" cy="3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63392</xdr:rowOff>
    </xdr:from>
    <xdr:to>
      <xdr:col>15</xdr:col>
      <xdr:colOff>101600</xdr:colOff>
      <xdr:row>56</xdr:row>
      <xdr:rowOff>164992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10069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3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126746</xdr:rowOff>
    </xdr:from>
    <xdr:to>
      <xdr:col>10</xdr:col>
      <xdr:colOff>114300</xdr:colOff>
      <xdr:row>58</xdr:row>
      <xdr:rowOff>39154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27946"/>
          <a:ext cx="889000" cy="25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159766</xdr:rowOff>
    </xdr:from>
    <xdr:to>
      <xdr:col>10</xdr:col>
      <xdr:colOff>165100</xdr:colOff>
      <xdr:row>57</xdr:row>
      <xdr:rowOff>89916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81043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16605</xdr:rowOff>
    </xdr:from>
    <xdr:to>
      <xdr:col>6</xdr:col>
      <xdr:colOff>38100</xdr:colOff>
      <xdr:row>58</xdr:row>
      <xdr:rowOff>118205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109332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35236</xdr:rowOff>
    </xdr:from>
    <xdr:to>
      <xdr:col>24</xdr:col>
      <xdr:colOff>114300</xdr:colOff>
      <xdr:row>56</xdr:row>
      <xdr:rowOff>136836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13663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125609</xdr:rowOff>
    </xdr:from>
    <xdr:to>
      <xdr:col>20</xdr:col>
      <xdr:colOff>38100</xdr:colOff>
      <xdr:row>57</xdr:row>
      <xdr:rowOff>55759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2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46886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1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112999</xdr:rowOff>
    </xdr:from>
    <xdr:to>
      <xdr:col>15</xdr:col>
      <xdr:colOff>101600</xdr:colOff>
      <xdr:row>57</xdr:row>
      <xdr:rowOff>43149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1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34276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75946</xdr:rowOff>
    </xdr:from>
    <xdr:to>
      <xdr:col>10</xdr:col>
      <xdr:colOff>165100</xdr:colOff>
      <xdr:row>57</xdr:row>
      <xdr:rowOff>6096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7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22623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5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159804</xdr:rowOff>
    </xdr:from>
    <xdr:to>
      <xdr:col>6</xdr:col>
      <xdr:colOff>38100</xdr:colOff>
      <xdr:row>58</xdr:row>
      <xdr:rowOff>89954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106481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118440</xdr:rowOff>
    </xdr:from>
    <xdr:to>
      <xdr:col>24</xdr:col>
      <xdr:colOff>62865</xdr:colOff>
      <xdr:row>78</xdr:row>
      <xdr:rowOff>99467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91390"/>
          <a:ext cx="127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103294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99467</xdr:rowOff>
    </xdr:from>
    <xdr:to>
      <xdr:col>24</xdr:col>
      <xdr:colOff>152400</xdr:colOff>
      <xdr:row>78</xdr:row>
      <xdr:rowOff>99467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65117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118440</xdr:rowOff>
    </xdr:from>
    <xdr:to>
      <xdr:col>24</xdr:col>
      <xdr:colOff>152400</xdr:colOff>
      <xdr:row>71</xdr:row>
      <xdr:rowOff>118440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9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136591</xdr:rowOff>
    </xdr:from>
    <xdr:to>
      <xdr:col>24</xdr:col>
      <xdr:colOff>63500</xdr:colOff>
      <xdr:row>76</xdr:row>
      <xdr:rowOff>77612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95341"/>
          <a:ext cx="8382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27962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8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49535</xdr:rowOff>
    </xdr:from>
    <xdr:to>
      <xdr:col>24</xdr:col>
      <xdr:colOff>114300</xdr:colOff>
      <xdr:row>76</xdr:row>
      <xdr:rowOff>151135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757</xdr:rowOff>
    </xdr:from>
    <xdr:to>
      <xdr:col>19</xdr:col>
      <xdr:colOff>177800</xdr:colOff>
      <xdr:row>76</xdr:row>
      <xdr:rowOff>77612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30957"/>
          <a:ext cx="889000" cy="7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50495</xdr:rowOff>
    </xdr:from>
    <xdr:to>
      <xdr:col>20</xdr:col>
      <xdr:colOff>38100</xdr:colOff>
      <xdr:row>76</xdr:row>
      <xdr:rowOff>152095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143222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7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82459</xdr:rowOff>
    </xdr:from>
    <xdr:to>
      <xdr:col>15</xdr:col>
      <xdr:colOff>50800</xdr:colOff>
      <xdr:row>76</xdr:row>
      <xdr:rowOff>757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769759"/>
          <a:ext cx="889000" cy="26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57034</xdr:rowOff>
    </xdr:from>
    <xdr:to>
      <xdr:col>15</xdr:col>
      <xdr:colOff>101600</xdr:colOff>
      <xdr:row>76</xdr:row>
      <xdr:rowOff>158634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149761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7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36922</xdr:rowOff>
    </xdr:from>
    <xdr:to>
      <xdr:col>10</xdr:col>
      <xdr:colOff>114300</xdr:colOff>
      <xdr:row>74</xdr:row>
      <xdr:rowOff>82459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724222"/>
          <a:ext cx="889000" cy="4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17211</xdr:rowOff>
    </xdr:from>
    <xdr:to>
      <xdr:col>10</xdr:col>
      <xdr:colOff>165100</xdr:colOff>
      <xdr:row>76</xdr:row>
      <xdr:rowOff>118811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109938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128219</xdr:rowOff>
    </xdr:from>
    <xdr:to>
      <xdr:col>6</xdr:col>
      <xdr:colOff>38100</xdr:colOff>
      <xdr:row>77</xdr:row>
      <xdr:rowOff>58369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49496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5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85791</xdr:rowOff>
    </xdr:from>
    <xdr:to>
      <xdr:col>24</xdr:col>
      <xdr:colOff>114300</xdr:colOff>
      <xdr:row>76</xdr:row>
      <xdr:rowOff>15940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445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108668</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26812</xdr:rowOff>
    </xdr:from>
    <xdr:to>
      <xdr:col>20</xdr:col>
      <xdr:colOff>38100</xdr:colOff>
      <xdr:row>76</xdr:row>
      <xdr:rowOff>128412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144939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3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121407</xdr:rowOff>
    </xdr:from>
    <xdr:to>
      <xdr:col>15</xdr:col>
      <xdr:colOff>101600</xdr:colOff>
      <xdr:row>76</xdr:row>
      <xdr:rowOff>51557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8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68084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75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31659</xdr:rowOff>
    </xdr:from>
    <xdr:to>
      <xdr:col>10</xdr:col>
      <xdr:colOff>165100</xdr:colOff>
      <xdr:row>74</xdr:row>
      <xdr:rowOff>133259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1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149786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49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157572</xdr:rowOff>
    </xdr:from>
    <xdr:to>
      <xdr:col>6</xdr:col>
      <xdr:colOff>38100</xdr:colOff>
      <xdr:row>74</xdr:row>
      <xdr:rowOff>87722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6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104249</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44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84624</xdr:rowOff>
    </xdr:from>
    <xdr:to>
      <xdr:col>24</xdr:col>
      <xdr:colOff>62865</xdr:colOff>
      <xdr:row>98</xdr:row>
      <xdr:rowOff>34136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15124"/>
          <a:ext cx="1270" cy="132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37963</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4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34136</xdr:rowOff>
    </xdr:from>
    <xdr:to>
      <xdr:col>24</xdr:col>
      <xdr:colOff>152400</xdr:colOff>
      <xdr:row>98</xdr:row>
      <xdr:rowOff>34136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31301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84624</xdr:rowOff>
    </xdr:from>
    <xdr:to>
      <xdr:col>24</xdr:col>
      <xdr:colOff>152400</xdr:colOff>
      <xdr:row>90</xdr:row>
      <xdr:rowOff>84624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82305</xdr:rowOff>
    </xdr:from>
    <xdr:to>
      <xdr:col>24</xdr:col>
      <xdr:colOff>63500</xdr:colOff>
      <xdr:row>98</xdr:row>
      <xdr:rowOff>23848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12955"/>
          <a:ext cx="838200" cy="1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133396</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49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110519</xdr:rowOff>
    </xdr:from>
    <xdr:to>
      <xdr:col>24</xdr:col>
      <xdr:colOff>114300</xdr:colOff>
      <xdr:row>96</xdr:row>
      <xdr:rowOff>40669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23848</xdr:rowOff>
    </xdr:from>
    <xdr:to>
      <xdr:col>19</xdr:col>
      <xdr:colOff>177800</xdr:colOff>
      <xdr:row>98</xdr:row>
      <xdr:rowOff>78761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25948"/>
          <a:ext cx="889000" cy="5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65746</xdr:rowOff>
    </xdr:from>
    <xdr:to>
      <xdr:col>20</xdr:col>
      <xdr:colOff>38100</xdr:colOff>
      <xdr:row>96</xdr:row>
      <xdr:rowOff>167346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2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12423</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0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139895</xdr:rowOff>
    </xdr:from>
    <xdr:to>
      <xdr:col>15</xdr:col>
      <xdr:colOff>50800</xdr:colOff>
      <xdr:row>98</xdr:row>
      <xdr:rowOff>78761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70545"/>
          <a:ext cx="889000" cy="1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51704</xdr:rowOff>
    </xdr:from>
    <xdr:to>
      <xdr:col>15</xdr:col>
      <xdr:colOff>101600</xdr:colOff>
      <xdr:row>97</xdr:row>
      <xdr:rowOff>153304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169831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5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139895</xdr:rowOff>
    </xdr:from>
    <xdr:to>
      <xdr:col>10</xdr:col>
      <xdr:colOff>114300</xdr:colOff>
      <xdr:row>99</xdr:row>
      <xdr:rowOff>138460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70545"/>
          <a:ext cx="889000" cy="34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1787</xdr:rowOff>
    </xdr:from>
    <xdr:to>
      <xdr:col>10</xdr:col>
      <xdr:colOff>165100</xdr:colOff>
      <xdr:row>96</xdr:row>
      <xdr:rowOff>103387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6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119914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3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165252</xdr:rowOff>
    </xdr:from>
    <xdr:to>
      <xdr:col>6</xdr:col>
      <xdr:colOff>38100</xdr:colOff>
      <xdr:row>97</xdr:row>
      <xdr:rowOff>95402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111929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9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31505</xdr:rowOff>
    </xdr:from>
    <xdr:to>
      <xdr:col>24</xdr:col>
      <xdr:colOff>114300</xdr:colOff>
      <xdr:row>97</xdr:row>
      <xdr:rowOff>133105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117882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7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144498</xdr:rowOff>
    </xdr:from>
    <xdr:to>
      <xdr:col>20</xdr:col>
      <xdr:colOff>38100</xdr:colOff>
      <xdr:row>98</xdr:row>
      <xdr:rowOff>74648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7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65775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6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27961</xdr:rowOff>
    </xdr:from>
    <xdr:to>
      <xdr:col>15</xdr:col>
      <xdr:colOff>101600</xdr:colOff>
      <xdr:row>98</xdr:row>
      <xdr:rowOff>129561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120688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92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89095</xdr:rowOff>
    </xdr:from>
    <xdr:to>
      <xdr:col>10</xdr:col>
      <xdr:colOff>165100</xdr:colOff>
      <xdr:row>98</xdr:row>
      <xdr:rowOff>19245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10372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81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87660</xdr:rowOff>
    </xdr:from>
    <xdr:to>
      <xdr:col>6</xdr:col>
      <xdr:colOff>38100</xdr:colOff>
      <xdr:row>100</xdr:row>
      <xdr:rowOff>17810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8937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5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155466</xdr:rowOff>
    </xdr:from>
    <xdr:to>
      <xdr:col>54</xdr:col>
      <xdr:colOff>189865</xdr:colOff>
      <xdr:row>38</xdr:row>
      <xdr:rowOff>6449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13316"/>
          <a:ext cx="1270" cy="7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10276</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2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6449</xdr:rowOff>
    </xdr:from>
    <xdr:to>
      <xdr:col>55</xdr:col>
      <xdr:colOff>88900</xdr:colOff>
      <xdr:row>38</xdr:row>
      <xdr:rowOff>6449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21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102143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58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155466</xdr:rowOff>
    </xdr:from>
    <xdr:to>
      <xdr:col>55</xdr:col>
      <xdr:colOff>88900</xdr:colOff>
      <xdr:row>33</xdr:row>
      <xdr:rowOff>155466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13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83907</xdr:rowOff>
    </xdr:from>
    <xdr:to>
      <xdr:col>55</xdr:col>
      <xdr:colOff>0</xdr:colOff>
      <xdr:row>34</xdr:row>
      <xdr:rowOff>90726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913207"/>
          <a:ext cx="838200"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65742</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87315</xdr:rowOff>
    </xdr:from>
    <xdr:to>
      <xdr:col>55</xdr:col>
      <xdr:colOff>50800</xdr:colOff>
      <xdr:row>36</xdr:row>
      <xdr:rowOff>17465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8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76805</xdr:rowOff>
    </xdr:from>
    <xdr:to>
      <xdr:col>50</xdr:col>
      <xdr:colOff>114300</xdr:colOff>
      <xdr:row>34</xdr:row>
      <xdr:rowOff>90726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906105"/>
          <a:ext cx="889000" cy="1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71382</xdr:rowOff>
    </xdr:from>
    <xdr:to>
      <xdr:col>50</xdr:col>
      <xdr:colOff>165100</xdr:colOff>
      <xdr:row>36</xdr:row>
      <xdr:rowOff>1532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164109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6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76805</xdr:rowOff>
    </xdr:from>
    <xdr:to>
      <xdr:col>45</xdr:col>
      <xdr:colOff>177800</xdr:colOff>
      <xdr:row>34</xdr:row>
      <xdr:rowOff>160922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906105"/>
          <a:ext cx="889000" cy="8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59815</xdr:rowOff>
    </xdr:from>
    <xdr:to>
      <xdr:col>46</xdr:col>
      <xdr:colOff>38100</xdr:colOff>
      <xdr:row>35</xdr:row>
      <xdr:rowOff>161415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152542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5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141567</xdr:rowOff>
    </xdr:from>
    <xdr:to>
      <xdr:col>41</xdr:col>
      <xdr:colOff>50800</xdr:colOff>
      <xdr:row>34</xdr:row>
      <xdr:rowOff>160922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13617"/>
          <a:ext cx="889000" cy="87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126154</xdr:rowOff>
    </xdr:from>
    <xdr:to>
      <xdr:col>41</xdr:col>
      <xdr:colOff>101600</xdr:colOff>
      <xdr:row>36</xdr:row>
      <xdr:rowOff>56304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1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47431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21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119631</xdr:rowOff>
    </xdr:from>
    <xdr:to>
      <xdr:col>36</xdr:col>
      <xdr:colOff>165100</xdr:colOff>
      <xdr:row>32</xdr:row>
      <xdr:rowOff>49781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43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40908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2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33107</xdr:rowOff>
    </xdr:from>
    <xdr:to>
      <xdr:col>55</xdr:col>
      <xdr:colOff>50800</xdr:colOff>
      <xdr:row>34</xdr:row>
      <xdr:rowOff>134707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8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119484</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7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39926</xdr:rowOff>
    </xdr:from>
    <xdr:to>
      <xdr:col>50</xdr:col>
      <xdr:colOff>165100</xdr:colOff>
      <xdr:row>34</xdr:row>
      <xdr:rowOff>141526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8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158053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64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26005</xdr:rowOff>
    </xdr:from>
    <xdr:to>
      <xdr:col>46</xdr:col>
      <xdr:colOff>38100</xdr:colOff>
      <xdr:row>34</xdr:row>
      <xdr:rowOff>127605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85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144132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63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110122</xdr:rowOff>
    </xdr:from>
    <xdr:to>
      <xdr:col>41</xdr:col>
      <xdr:colOff>101600</xdr:colOff>
      <xdr:row>35</xdr:row>
      <xdr:rowOff>40272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3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56799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71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90767</xdr:rowOff>
    </xdr:from>
    <xdr:to>
      <xdr:col>36</xdr:col>
      <xdr:colOff>165100</xdr:colOff>
      <xdr:row>30</xdr:row>
      <xdr:rowOff>20917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37444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3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164209</xdr:rowOff>
    </xdr:from>
    <xdr:to>
      <xdr:col>54</xdr:col>
      <xdr:colOff>189865</xdr:colOff>
      <xdr:row>56</xdr:row>
      <xdr:rowOff>150167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36709"/>
          <a:ext cx="1270" cy="101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153994</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75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150167</xdr:rowOff>
    </xdr:from>
    <xdr:to>
      <xdr:col>55</xdr:col>
      <xdr:colOff>88900</xdr:colOff>
      <xdr:row>56</xdr:row>
      <xdr:rowOff>150167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75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110886</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1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164209</xdr:rowOff>
    </xdr:from>
    <xdr:to>
      <xdr:col>55</xdr:col>
      <xdr:colOff>88900</xdr:colOff>
      <xdr:row>50</xdr:row>
      <xdr:rowOff>164209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36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87775</xdr:rowOff>
    </xdr:from>
    <xdr:to>
      <xdr:col>55</xdr:col>
      <xdr:colOff>0</xdr:colOff>
      <xdr:row>56</xdr:row>
      <xdr:rowOff>129935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517525"/>
          <a:ext cx="838200" cy="2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117247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20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94370</xdr:rowOff>
    </xdr:from>
    <xdr:to>
      <xdr:col>55</xdr:col>
      <xdr:colOff>50800</xdr:colOff>
      <xdr:row>55</xdr:row>
      <xdr:rowOff>24520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3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129935</xdr:rowOff>
    </xdr:from>
    <xdr:to>
      <xdr:col>50</xdr:col>
      <xdr:colOff>114300</xdr:colOff>
      <xdr:row>58</xdr:row>
      <xdr:rowOff>149775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731135"/>
          <a:ext cx="889000" cy="36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124235</xdr:rowOff>
    </xdr:from>
    <xdr:to>
      <xdr:col>50</xdr:col>
      <xdr:colOff>165100</xdr:colOff>
      <xdr:row>56</xdr:row>
      <xdr:rowOff>54385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70912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2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106145</xdr:rowOff>
    </xdr:from>
    <xdr:to>
      <xdr:col>45</xdr:col>
      <xdr:colOff>177800</xdr:colOff>
      <xdr:row>58</xdr:row>
      <xdr:rowOff>149775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10050245"/>
          <a:ext cx="889000" cy="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98044</xdr:rowOff>
    </xdr:from>
    <xdr:to>
      <xdr:col>46</xdr:col>
      <xdr:colOff>38100</xdr:colOff>
      <xdr:row>56</xdr:row>
      <xdr:rowOff>28194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2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44721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17921</xdr:rowOff>
    </xdr:from>
    <xdr:to>
      <xdr:col>41</xdr:col>
      <xdr:colOff>50800</xdr:colOff>
      <xdr:row>58</xdr:row>
      <xdr:rowOff>106145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962021"/>
          <a:ext cx="889000" cy="8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43490</xdr:rowOff>
    </xdr:from>
    <xdr:to>
      <xdr:col>41</xdr:col>
      <xdr:colOff>101600</xdr:colOff>
      <xdr:row>55</xdr:row>
      <xdr:rowOff>145090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161617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4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43898</xdr:rowOff>
    </xdr:from>
    <xdr:to>
      <xdr:col>36</xdr:col>
      <xdr:colOff>165100</xdr:colOff>
      <xdr:row>54</xdr:row>
      <xdr:rowOff>145498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30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162025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07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36975</xdr:rowOff>
    </xdr:from>
    <xdr:to>
      <xdr:col>55</xdr:col>
      <xdr:colOff>50800</xdr:colOff>
      <xdr:row>55</xdr:row>
      <xdr:rowOff>138575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4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15402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4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79135</xdr:rowOff>
    </xdr:from>
    <xdr:to>
      <xdr:col>50</xdr:col>
      <xdr:colOff>165100</xdr:colOff>
      <xdr:row>57</xdr:row>
      <xdr:rowOff>9285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412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98975</xdr:rowOff>
    </xdr:from>
    <xdr:to>
      <xdr:col>46</xdr:col>
      <xdr:colOff>38100</xdr:colOff>
      <xdr:row>59</xdr:row>
      <xdr:rowOff>29125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4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20252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13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55345</xdr:rowOff>
    </xdr:from>
    <xdr:to>
      <xdr:col>41</xdr:col>
      <xdr:colOff>101600</xdr:colOff>
      <xdr:row>58</xdr:row>
      <xdr:rowOff>156945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148072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9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138571</xdr:rowOff>
    </xdr:from>
    <xdr:to>
      <xdr:col>36</xdr:col>
      <xdr:colOff>165100</xdr:colOff>
      <xdr:row>58</xdr:row>
      <xdr:rowOff>68721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1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59848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0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104724</xdr:rowOff>
    </xdr:from>
    <xdr:to>
      <xdr:col>54</xdr:col>
      <xdr:colOff>189865</xdr:colOff>
      <xdr:row>78</xdr:row>
      <xdr:rowOff>100290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06224"/>
          <a:ext cx="1270" cy="1367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104117</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477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100290</xdr:rowOff>
    </xdr:from>
    <xdr:to>
      <xdr:col>55</xdr:col>
      <xdr:colOff>88900</xdr:colOff>
      <xdr:row>78</xdr:row>
      <xdr:rowOff>100290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47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51401</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104724</xdr:rowOff>
    </xdr:from>
    <xdr:to>
      <xdr:col>55</xdr:col>
      <xdr:colOff>88900</xdr:colOff>
      <xdr:row>70</xdr:row>
      <xdr:rowOff>104724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0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142398</xdr:rowOff>
    </xdr:from>
    <xdr:to>
      <xdr:col>55</xdr:col>
      <xdr:colOff>0</xdr:colOff>
      <xdr:row>78</xdr:row>
      <xdr:rowOff>82414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172598"/>
          <a:ext cx="838200" cy="28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128648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2815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105771</xdr:rowOff>
    </xdr:from>
    <xdr:to>
      <xdr:col>55</xdr:col>
      <xdr:colOff>50800</xdr:colOff>
      <xdr:row>76</xdr:row>
      <xdr:rowOff>35920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29645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82414</xdr:rowOff>
    </xdr:from>
    <xdr:to>
      <xdr:col>50</xdr:col>
      <xdr:colOff>114300</xdr:colOff>
      <xdr:row>78</xdr:row>
      <xdr:rowOff>126944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55514"/>
          <a:ext cx="889000" cy="4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78659</xdr:rowOff>
    </xdr:from>
    <xdr:to>
      <xdr:col>50</xdr:col>
      <xdr:colOff>165100</xdr:colOff>
      <xdr:row>76</xdr:row>
      <xdr:rowOff>8809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25336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71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115697</xdr:rowOff>
    </xdr:from>
    <xdr:to>
      <xdr:col>45</xdr:col>
      <xdr:colOff>177800</xdr:colOff>
      <xdr:row>78</xdr:row>
      <xdr:rowOff>126944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88797"/>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143124</xdr:rowOff>
    </xdr:from>
    <xdr:to>
      <xdr:col>46</xdr:col>
      <xdr:colOff>38100</xdr:colOff>
      <xdr:row>75</xdr:row>
      <xdr:rowOff>73274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89801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6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73315</xdr:rowOff>
    </xdr:from>
    <xdr:to>
      <xdr:col>41</xdr:col>
      <xdr:colOff>50800</xdr:colOff>
      <xdr:row>78</xdr:row>
      <xdr:rowOff>115697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274965"/>
          <a:ext cx="889000" cy="21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20594</xdr:rowOff>
    </xdr:from>
    <xdr:to>
      <xdr:col>41</xdr:col>
      <xdr:colOff>101600</xdr:colOff>
      <xdr:row>75</xdr:row>
      <xdr:rowOff>122194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138721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65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64851</xdr:rowOff>
    </xdr:from>
    <xdr:to>
      <xdr:col>36</xdr:col>
      <xdr:colOff>165100</xdr:colOff>
      <xdr:row>73</xdr:row>
      <xdr:rowOff>166451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11528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91598</xdr:rowOff>
    </xdr:from>
    <xdr:to>
      <xdr:col>55</xdr:col>
      <xdr:colOff>50800</xdr:colOff>
      <xdr:row>77</xdr:row>
      <xdr:rowOff>21748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12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70025</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1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31614</xdr:rowOff>
    </xdr:from>
    <xdr:to>
      <xdr:col>50</xdr:col>
      <xdr:colOff>165100</xdr:colOff>
      <xdr:row>78</xdr:row>
      <xdr:rowOff>133214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124341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49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76144</xdr:rowOff>
    </xdr:from>
    <xdr:to>
      <xdr:col>46</xdr:col>
      <xdr:colOff>38100</xdr:colOff>
      <xdr:row>79</xdr:row>
      <xdr:rowOff>6294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168871</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61017" y="13541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64897</xdr:rowOff>
    </xdr:from>
    <xdr:to>
      <xdr:col>41</xdr:col>
      <xdr:colOff>101600</xdr:colOff>
      <xdr:row>78</xdr:row>
      <xdr:rowOff>166497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157624</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72017" y="13530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22515</xdr:rowOff>
    </xdr:from>
    <xdr:to>
      <xdr:col>36</xdr:col>
      <xdr:colOff>165100</xdr:colOff>
      <xdr:row>77</xdr:row>
      <xdr:rowOff>124115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115242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31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149644</xdr:rowOff>
    </xdr:from>
    <xdr:to>
      <xdr:col>54</xdr:col>
      <xdr:colOff>189865</xdr:colOff>
      <xdr:row>99</xdr:row>
      <xdr:rowOff>35779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80144"/>
          <a:ext cx="1270" cy="142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39606</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35779</xdr:rowOff>
    </xdr:from>
    <xdr:to>
      <xdr:col>55</xdr:col>
      <xdr:colOff>88900</xdr:colOff>
      <xdr:row>99</xdr:row>
      <xdr:rowOff>35779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96321</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149644</xdr:rowOff>
    </xdr:from>
    <xdr:to>
      <xdr:col>55</xdr:col>
      <xdr:colOff>88900</xdr:colOff>
      <xdr:row>90</xdr:row>
      <xdr:rowOff>149644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8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18314</xdr:rowOff>
    </xdr:from>
    <xdr:to>
      <xdr:col>55</xdr:col>
      <xdr:colOff>0</xdr:colOff>
      <xdr:row>96</xdr:row>
      <xdr:rowOff>156091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306064"/>
          <a:ext cx="838200" cy="30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34408</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22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55981</xdr:rowOff>
    </xdr:from>
    <xdr:to>
      <xdr:col>55</xdr:col>
      <xdr:colOff>50800</xdr:colOff>
      <xdr:row>95</xdr:row>
      <xdr:rowOff>157581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156091</xdr:rowOff>
    </xdr:from>
    <xdr:to>
      <xdr:col>50</xdr:col>
      <xdr:colOff>114300</xdr:colOff>
      <xdr:row>98</xdr:row>
      <xdr:rowOff>133894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615291"/>
          <a:ext cx="889000" cy="3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99484</xdr:rowOff>
    </xdr:from>
    <xdr:to>
      <xdr:col>50</xdr:col>
      <xdr:colOff>165100</xdr:colOff>
      <xdr:row>97</xdr:row>
      <xdr:rowOff>29634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5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46161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3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133894</xdr:rowOff>
    </xdr:from>
    <xdr:to>
      <xdr:col>45</xdr:col>
      <xdr:colOff>177800</xdr:colOff>
      <xdr:row>98</xdr:row>
      <xdr:rowOff>140477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935994"/>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125819</xdr:rowOff>
    </xdr:from>
    <xdr:to>
      <xdr:col>46</xdr:col>
      <xdr:colOff>38100</xdr:colOff>
      <xdr:row>97</xdr:row>
      <xdr:rowOff>55969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8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72496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75966</xdr:rowOff>
    </xdr:from>
    <xdr:to>
      <xdr:col>41</xdr:col>
      <xdr:colOff>50800</xdr:colOff>
      <xdr:row>98</xdr:row>
      <xdr:rowOff>140477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878066"/>
          <a:ext cx="8890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7358</xdr:rowOff>
    </xdr:from>
    <xdr:to>
      <xdr:col>41</xdr:col>
      <xdr:colOff>101600</xdr:colOff>
      <xdr:row>96</xdr:row>
      <xdr:rowOff>108958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6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125485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2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15267</xdr:rowOff>
    </xdr:from>
    <xdr:to>
      <xdr:col>36</xdr:col>
      <xdr:colOff>165100</xdr:colOff>
      <xdr:row>96</xdr:row>
      <xdr:rowOff>116867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7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133394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4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138964</xdr:rowOff>
    </xdr:from>
    <xdr:to>
      <xdr:col>55</xdr:col>
      <xdr:colOff>50800</xdr:colOff>
      <xdr:row>95</xdr:row>
      <xdr:rowOff>69114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2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161841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1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105291</xdr:rowOff>
    </xdr:from>
    <xdr:to>
      <xdr:col>50</xdr:col>
      <xdr:colOff>165100</xdr:colOff>
      <xdr:row>97</xdr:row>
      <xdr:rowOff>35441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6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26568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65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83094</xdr:rowOff>
    </xdr:from>
    <xdr:to>
      <xdr:col>46</xdr:col>
      <xdr:colOff>38100</xdr:colOff>
      <xdr:row>99</xdr:row>
      <xdr:rowOff>13244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8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4371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89677</xdr:rowOff>
    </xdr:from>
    <xdr:to>
      <xdr:col>41</xdr:col>
      <xdr:colOff>101600</xdr:colOff>
      <xdr:row>99</xdr:row>
      <xdr:rowOff>19827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10954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8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25166</xdr:rowOff>
    </xdr:from>
    <xdr:to>
      <xdr:col>36</xdr:col>
      <xdr:colOff>165100</xdr:colOff>
      <xdr:row>98</xdr:row>
      <xdr:rowOff>126766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117893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1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93203</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08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39880</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93203</xdr:rowOff>
    </xdr:from>
    <xdr:to>
      <xdr:col>86</xdr:col>
      <xdr:colOff>25400</xdr:colOff>
      <xdr:row>31</xdr:row>
      <xdr:rowOff>93203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0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140477</xdr:rowOff>
    </xdr:from>
    <xdr:to>
      <xdr:col>85</xdr:col>
      <xdr:colOff>127000</xdr:colOff>
      <xdr:row>38</xdr:row>
      <xdr:rowOff>36419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484127"/>
          <a:ext cx="838200" cy="6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266</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172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148839</xdr:rowOff>
    </xdr:from>
    <xdr:to>
      <xdr:col>85</xdr:col>
      <xdr:colOff>177800</xdr:colOff>
      <xdr:row>37</xdr:row>
      <xdr:rowOff>78989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32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140477</xdr:rowOff>
    </xdr:from>
    <xdr:to>
      <xdr:col>81</xdr:col>
      <xdr:colOff>50800</xdr:colOff>
      <xdr:row>38</xdr:row>
      <xdr:rowOff>79852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484127"/>
          <a:ext cx="889000" cy="11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27132</xdr:rowOff>
    </xdr:from>
    <xdr:to>
      <xdr:col>81</xdr:col>
      <xdr:colOff>101600</xdr:colOff>
      <xdr:row>37</xdr:row>
      <xdr:rowOff>128732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37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145259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14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66365</xdr:rowOff>
    </xdr:from>
    <xdr:to>
      <xdr:col>76</xdr:col>
      <xdr:colOff>114300</xdr:colOff>
      <xdr:row>38</xdr:row>
      <xdr:rowOff>79852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581465"/>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56210</xdr:rowOff>
    </xdr:from>
    <xdr:to>
      <xdr:col>76</xdr:col>
      <xdr:colOff>165100</xdr:colOff>
      <xdr:row>37</xdr:row>
      <xdr:rowOff>157810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2887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1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46340</xdr:rowOff>
    </xdr:from>
    <xdr:to>
      <xdr:col>71</xdr:col>
      <xdr:colOff>177800</xdr:colOff>
      <xdr:row>38</xdr:row>
      <xdr:rowOff>66365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561440"/>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57399</xdr:rowOff>
    </xdr:from>
    <xdr:to>
      <xdr:col>72</xdr:col>
      <xdr:colOff>38100</xdr:colOff>
      <xdr:row>35</xdr:row>
      <xdr:rowOff>158999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05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4076</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58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62657</xdr:rowOff>
    </xdr:from>
    <xdr:to>
      <xdr:col>67</xdr:col>
      <xdr:colOff>101600</xdr:colOff>
      <xdr:row>37</xdr:row>
      <xdr:rowOff>164257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0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9334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18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157069</xdr:rowOff>
    </xdr:from>
    <xdr:to>
      <xdr:col>85</xdr:col>
      <xdr:colOff>177800</xdr:colOff>
      <xdr:row>38</xdr:row>
      <xdr:rowOff>87219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0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71996</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1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89677</xdr:rowOff>
    </xdr:from>
    <xdr:to>
      <xdr:col>81</xdr:col>
      <xdr:colOff>101600</xdr:colOff>
      <xdr:row>38</xdr:row>
      <xdr:rowOff>19827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10954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52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29052</xdr:rowOff>
    </xdr:from>
    <xdr:to>
      <xdr:col>76</xdr:col>
      <xdr:colOff>165100</xdr:colOff>
      <xdr:row>38</xdr:row>
      <xdr:rowOff>130652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4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121779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63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15565</xdr:rowOff>
    </xdr:from>
    <xdr:to>
      <xdr:col>72</xdr:col>
      <xdr:colOff>38100</xdr:colOff>
      <xdr:row>38</xdr:row>
      <xdr:rowOff>117165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3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108292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62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166990</xdr:rowOff>
    </xdr:from>
    <xdr:to>
      <xdr:col>67</xdr:col>
      <xdr:colOff>101600</xdr:colOff>
      <xdr:row>38</xdr:row>
      <xdr:rowOff>97140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1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88267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6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66396</xdr:rowOff>
    </xdr:from>
    <xdr:to>
      <xdr:col>85</xdr:col>
      <xdr:colOff>126364</xdr:colOff>
      <xdr:row>78</xdr:row>
      <xdr:rowOff>124974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239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128801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124974</xdr:rowOff>
    </xdr:from>
    <xdr:to>
      <xdr:col>86</xdr:col>
      <xdr:colOff>25400</xdr:colOff>
      <xdr:row>78</xdr:row>
      <xdr:rowOff>124974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9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13073</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01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66396</xdr:rowOff>
    </xdr:from>
    <xdr:to>
      <xdr:col>86</xdr:col>
      <xdr:colOff>25400</xdr:colOff>
      <xdr:row>71</xdr:row>
      <xdr:rowOff>66396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23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81864</xdr:rowOff>
    </xdr:from>
    <xdr:to>
      <xdr:col>85</xdr:col>
      <xdr:colOff>127000</xdr:colOff>
      <xdr:row>74</xdr:row>
      <xdr:rowOff>83065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769164"/>
          <a:ext cx="8382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98836</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786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120409</xdr:rowOff>
    </xdr:from>
    <xdr:to>
      <xdr:col>85</xdr:col>
      <xdr:colOff>177800</xdr:colOff>
      <xdr:row>75</xdr:row>
      <xdr:rowOff>50559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0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41516</xdr:rowOff>
    </xdr:from>
    <xdr:to>
      <xdr:col>81</xdr:col>
      <xdr:colOff>50800</xdr:colOff>
      <xdr:row>74</xdr:row>
      <xdr:rowOff>83065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385916"/>
          <a:ext cx="889000" cy="38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113132</xdr:rowOff>
    </xdr:from>
    <xdr:to>
      <xdr:col>81</xdr:col>
      <xdr:colOff>101600</xdr:colOff>
      <xdr:row>75</xdr:row>
      <xdr:rowOff>43282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34409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8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41516</xdr:rowOff>
    </xdr:from>
    <xdr:to>
      <xdr:col>76</xdr:col>
      <xdr:colOff>114300</xdr:colOff>
      <xdr:row>74</xdr:row>
      <xdr:rowOff>71406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385916"/>
          <a:ext cx="889000" cy="37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98920</xdr:rowOff>
    </xdr:from>
    <xdr:to>
      <xdr:col>76</xdr:col>
      <xdr:colOff>165100</xdr:colOff>
      <xdr:row>75</xdr:row>
      <xdr:rowOff>29070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20197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37154</xdr:rowOff>
    </xdr:from>
    <xdr:to>
      <xdr:col>71</xdr:col>
      <xdr:colOff>177800</xdr:colOff>
      <xdr:row>74</xdr:row>
      <xdr:rowOff>71406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724454"/>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11271</xdr:rowOff>
    </xdr:from>
    <xdr:to>
      <xdr:col>72</xdr:col>
      <xdr:colOff>38100</xdr:colOff>
      <xdr:row>75</xdr:row>
      <xdr:rowOff>112871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103998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29978</xdr:rowOff>
    </xdr:from>
    <xdr:to>
      <xdr:col>67</xdr:col>
      <xdr:colOff>101600</xdr:colOff>
      <xdr:row>76</xdr:row>
      <xdr:rowOff>131578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122705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31064</xdr:rowOff>
    </xdr:from>
    <xdr:to>
      <xdr:col>85</xdr:col>
      <xdr:colOff>177800</xdr:colOff>
      <xdr:row>74</xdr:row>
      <xdr:rowOff>132664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7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53941</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56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32265</xdr:rowOff>
    </xdr:from>
    <xdr:to>
      <xdr:col>81</xdr:col>
      <xdr:colOff>101600</xdr:colOff>
      <xdr:row>74</xdr:row>
      <xdr:rowOff>133865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71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150392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4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162166</xdr:rowOff>
    </xdr:from>
    <xdr:to>
      <xdr:col>76</xdr:col>
      <xdr:colOff>165100</xdr:colOff>
      <xdr:row>72</xdr:row>
      <xdr:rowOff>92316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3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108843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11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20606</xdr:rowOff>
    </xdr:from>
    <xdr:to>
      <xdr:col>72</xdr:col>
      <xdr:colOff>38100</xdr:colOff>
      <xdr:row>74</xdr:row>
      <xdr:rowOff>122206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70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138733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4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157804</xdr:rowOff>
    </xdr:from>
    <xdr:to>
      <xdr:col>67</xdr:col>
      <xdr:colOff>101600</xdr:colOff>
      <xdr:row>74</xdr:row>
      <xdr:rowOff>87954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67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104481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44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37745</xdr:rowOff>
    </xdr:from>
    <xdr:to>
      <xdr:col>85</xdr:col>
      <xdr:colOff>126364</xdr:colOff>
      <xdr:row>98</xdr:row>
      <xdr:rowOff>93134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68245"/>
          <a:ext cx="1269" cy="1426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96961</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9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93134</xdr:rowOff>
    </xdr:from>
    <xdr:to>
      <xdr:col>86</xdr:col>
      <xdr:colOff>25400</xdr:colOff>
      <xdr:row>98</xdr:row>
      <xdr:rowOff>93134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9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155872</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4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37745</xdr:rowOff>
    </xdr:from>
    <xdr:to>
      <xdr:col>86</xdr:col>
      <xdr:colOff>25400</xdr:colOff>
      <xdr:row>90</xdr:row>
      <xdr:rowOff>37745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6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14839</xdr:rowOff>
    </xdr:from>
    <xdr:to>
      <xdr:col>85</xdr:col>
      <xdr:colOff>127000</xdr:colOff>
      <xdr:row>98</xdr:row>
      <xdr:rowOff>93134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645489"/>
          <a:ext cx="838200" cy="24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144970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089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122093</xdr:rowOff>
    </xdr:from>
    <xdr:to>
      <xdr:col>85</xdr:col>
      <xdr:colOff>177800</xdr:colOff>
      <xdr:row>95</xdr:row>
      <xdr:rowOff>52243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23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134922</xdr:rowOff>
    </xdr:from>
    <xdr:to>
      <xdr:col>81</xdr:col>
      <xdr:colOff>50800</xdr:colOff>
      <xdr:row>97</xdr:row>
      <xdr:rowOff>14839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594122"/>
          <a:ext cx="889000" cy="5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157046</xdr:rowOff>
    </xdr:from>
    <xdr:to>
      <xdr:col>81</xdr:col>
      <xdr:colOff>101600</xdr:colOff>
      <xdr:row>95</xdr:row>
      <xdr:rowOff>87196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27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103723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04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134922</xdr:rowOff>
    </xdr:from>
    <xdr:to>
      <xdr:col>76</xdr:col>
      <xdr:colOff>114300</xdr:colOff>
      <xdr:row>96</xdr:row>
      <xdr:rowOff>164412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594122"/>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117932</xdr:rowOff>
    </xdr:from>
    <xdr:to>
      <xdr:col>76</xdr:col>
      <xdr:colOff>165100</xdr:colOff>
      <xdr:row>94</xdr:row>
      <xdr:rowOff>48082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06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64609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583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164412</xdr:rowOff>
    </xdr:from>
    <xdr:to>
      <xdr:col>71</xdr:col>
      <xdr:colOff>177800</xdr:colOff>
      <xdr:row>97</xdr:row>
      <xdr:rowOff>156045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623612"/>
          <a:ext cx="889000" cy="16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60553</xdr:rowOff>
    </xdr:from>
    <xdr:to>
      <xdr:col>72</xdr:col>
      <xdr:colOff>38100</xdr:colOff>
      <xdr:row>94</xdr:row>
      <xdr:rowOff>162153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17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7230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595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66588</xdr:rowOff>
    </xdr:from>
    <xdr:to>
      <xdr:col>67</xdr:col>
      <xdr:colOff>101600</xdr:colOff>
      <xdr:row>96</xdr:row>
      <xdr:rowOff>168188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52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13265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3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42334</xdr:rowOff>
    </xdr:from>
    <xdr:to>
      <xdr:col>85</xdr:col>
      <xdr:colOff>177800</xdr:colOff>
      <xdr:row>98</xdr:row>
      <xdr:rowOff>143934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4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128711</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5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135489</xdr:rowOff>
    </xdr:from>
    <xdr:to>
      <xdr:col>81</xdr:col>
      <xdr:colOff>101600</xdr:colOff>
      <xdr:row>97</xdr:row>
      <xdr:rowOff>65639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5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56766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68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84122</xdr:rowOff>
    </xdr:from>
    <xdr:to>
      <xdr:col>76</xdr:col>
      <xdr:colOff>165100</xdr:colOff>
      <xdr:row>97</xdr:row>
      <xdr:rowOff>14272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54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5399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3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113612</xdr:rowOff>
    </xdr:from>
    <xdr:to>
      <xdr:col>72</xdr:col>
      <xdr:colOff>38100</xdr:colOff>
      <xdr:row>97</xdr:row>
      <xdr:rowOff>43762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5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34889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6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105245</xdr:rowOff>
    </xdr:from>
    <xdr:to>
      <xdr:col>67</xdr:col>
      <xdr:colOff>101600</xdr:colOff>
      <xdr:row>98</xdr:row>
      <xdr:rowOff>35395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26522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8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104430</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762280"/>
          <a:ext cx="1269" cy="102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51107</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53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104430</xdr:rowOff>
    </xdr:from>
    <xdr:to>
      <xdr:col>116</xdr:col>
      <xdr:colOff>152400</xdr:colOff>
      <xdr:row>33</xdr:row>
      <xdr:rowOff>104430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76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116187</xdr:rowOff>
    </xdr:from>
    <xdr:to>
      <xdr:col>116</xdr:col>
      <xdr:colOff>63500</xdr:colOff>
      <xdr:row>36</xdr:row>
      <xdr:rowOff>43361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5945487"/>
          <a:ext cx="838200" cy="27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169544</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19667</xdr:rowOff>
    </xdr:from>
    <xdr:to>
      <xdr:col>116</xdr:col>
      <xdr:colOff>114300</xdr:colOff>
      <xdr:row>37</xdr:row>
      <xdr:rowOff>121267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6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43361</xdr:rowOff>
    </xdr:from>
    <xdr:to>
      <xdr:col>111</xdr:col>
      <xdr:colOff>177800</xdr:colOff>
      <xdr:row>36</xdr:row>
      <xdr:rowOff>85054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215561"/>
          <a:ext cx="889000" cy="4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29682</xdr:rowOff>
    </xdr:from>
    <xdr:to>
      <xdr:col>112</xdr:col>
      <xdr:colOff>38100</xdr:colOff>
      <xdr:row>37</xdr:row>
      <xdr:rowOff>131282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7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122409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46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35959</xdr:rowOff>
    </xdr:from>
    <xdr:to>
      <xdr:col>107</xdr:col>
      <xdr:colOff>50800</xdr:colOff>
      <xdr:row>36</xdr:row>
      <xdr:rowOff>85054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5865259"/>
          <a:ext cx="889000" cy="39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35887</xdr:rowOff>
    </xdr:from>
    <xdr:to>
      <xdr:col>107</xdr:col>
      <xdr:colOff>101600</xdr:colOff>
      <xdr:row>37</xdr:row>
      <xdr:rowOff>137487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7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128614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47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29428</xdr:rowOff>
    </xdr:from>
    <xdr:to>
      <xdr:col>102</xdr:col>
      <xdr:colOff>114300</xdr:colOff>
      <xdr:row>34</xdr:row>
      <xdr:rowOff>35959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5344378"/>
          <a:ext cx="889000" cy="52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11611</xdr:rowOff>
    </xdr:from>
    <xdr:to>
      <xdr:col>102</xdr:col>
      <xdr:colOff>165100</xdr:colOff>
      <xdr:row>37</xdr:row>
      <xdr:rowOff>113211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104338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4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134402</xdr:rowOff>
    </xdr:from>
    <xdr:to>
      <xdr:col>98</xdr:col>
      <xdr:colOff>38100</xdr:colOff>
      <xdr:row>38</xdr:row>
      <xdr:rowOff>64553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780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55680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57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65387</xdr:rowOff>
    </xdr:from>
    <xdr:to>
      <xdr:col>116</xdr:col>
      <xdr:colOff>114300</xdr:colOff>
      <xdr:row>34</xdr:row>
      <xdr:rowOff>166987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58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88264</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74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164011</xdr:rowOff>
    </xdr:from>
    <xdr:to>
      <xdr:col>112</xdr:col>
      <xdr:colOff>38100</xdr:colOff>
      <xdr:row>36</xdr:row>
      <xdr:rowOff>94161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1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110688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59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34254</xdr:rowOff>
    </xdr:from>
    <xdr:to>
      <xdr:col>107</xdr:col>
      <xdr:colOff>101600</xdr:colOff>
      <xdr:row>36</xdr:row>
      <xdr:rowOff>135854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20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152381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598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156609</xdr:rowOff>
    </xdr:from>
    <xdr:to>
      <xdr:col>102</xdr:col>
      <xdr:colOff>165100</xdr:colOff>
      <xdr:row>34</xdr:row>
      <xdr:rowOff>86759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58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103286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558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150078</xdr:rowOff>
    </xdr:from>
    <xdr:to>
      <xdr:col>98</xdr:col>
      <xdr:colOff>38100</xdr:colOff>
      <xdr:row>31</xdr:row>
      <xdr:rowOff>80228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52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96755</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389111" y="506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159969</xdr:rowOff>
    </xdr:from>
    <xdr:to>
      <xdr:col>116</xdr:col>
      <xdr:colOff>62864</xdr:colOff>
      <xdr:row>59</xdr:row>
      <xdr:rowOff>24181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32469"/>
          <a:ext cx="1269"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28008</xdr:rowOff>
    </xdr:from>
    <xdr:ext cx="378565"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43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24181</xdr:rowOff>
    </xdr:from>
    <xdr:to>
      <xdr:col>116</xdr:col>
      <xdr:colOff>152400</xdr:colOff>
      <xdr:row>59</xdr:row>
      <xdr:rowOff>24181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3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106646</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159969</xdr:rowOff>
    </xdr:from>
    <xdr:to>
      <xdr:col>116</xdr:col>
      <xdr:colOff>152400</xdr:colOff>
      <xdr:row>50</xdr:row>
      <xdr:rowOff>159969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3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114097</xdr:rowOff>
    </xdr:from>
    <xdr:to>
      <xdr:col>116</xdr:col>
      <xdr:colOff>63500</xdr:colOff>
      <xdr:row>56</xdr:row>
      <xdr:rowOff>122021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715297"/>
          <a:ext cx="8382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10583</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44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159156</xdr:rowOff>
    </xdr:from>
    <xdr:to>
      <xdr:col>116</xdr:col>
      <xdr:colOff>114300</xdr:colOff>
      <xdr:row>56</xdr:row>
      <xdr:rowOff>89306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58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122021</xdr:rowOff>
    </xdr:from>
    <xdr:to>
      <xdr:col>111</xdr:col>
      <xdr:colOff>177800</xdr:colOff>
      <xdr:row>56</xdr:row>
      <xdr:rowOff>128727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723221"/>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83033</xdr:rowOff>
    </xdr:from>
    <xdr:to>
      <xdr:col>112</xdr:col>
      <xdr:colOff>38100</xdr:colOff>
      <xdr:row>56</xdr:row>
      <xdr:rowOff>13183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512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29710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28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120193</xdr:rowOff>
    </xdr:from>
    <xdr:to>
      <xdr:col>107</xdr:col>
      <xdr:colOff>50800</xdr:colOff>
      <xdr:row>56</xdr:row>
      <xdr:rowOff>128727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721393"/>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144450</xdr:rowOff>
    </xdr:from>
    <xdr:to>
      <xdr:col>107</xdr:col>
      <xdr:colOff>101600</xdr:colOff>
      <xdr:row>56</xdr:row>
      <xdr:rowOff>74600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91127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3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120193</xdr:rowOff>
    </xdr:from>
    <xdr:to>
      <xdr:col>102</xdr:col>
      <xdr:colOff>114300</xdr:colOff>
      <xdr:row>56</xdr:row>
      <xdr:rowOff>124764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72139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134620</xdr:rowOff>
    </xdr:from>
    <xdr:to>
      <xdr:col>102</xdr:col>
      <xdr:colOff>165100</xdr:colOff>
      <xdr:row>56</xdr:row>
      <xdr:rowOff>64770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81297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44704</xdr:rowOff>
    </xdr:from>
    <xdr:to>
      <xdr:col>98</xdr:col>
      <xdr:colOff>38100</xdr:colOff>
      <xdr:row>56</xdr:row>
      <xdr:rowOff>146304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64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162831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42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63297</xdr:rowOff>
    </xdr:from>
    <xdr:to>
      <xdr:col>116</xdr:col>
      <xdr:colOff>114300</xdr:colOff>
      <xdr:row>56</xdr:row>
      <xdr:rowOff>164897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6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41724</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64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71221</xdr:rowOff>
    </xdr:from>
    <xdr:to>
      <xdr:col>112</xdr:col>
      <xdr:colOff>38100</xdr:colOff>
      <xdr:row>57</xdr:row>
      <xdr:rowOff>1371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6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163948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76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77927</xdr:rowOff>
    </xdr:from>
    <xdr:to>
      <xdr:col>107</xdr:col>
      <xdr:colOff>101600</xdr:colOff>
      <xdr:row>57</xdr:row>
      <xdr:rowOff>8077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67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170654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77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69393</xdr:rowOff>
    </xdr:from>
    <xdr:to>
      <xdr:col>102</xdr:col>
      <xdr:colOff>165100</xdr:colOff>
      <xdr:row>56</xdr:row>
      <xdr:rowOff>170993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6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162120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7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73964</xdr:rowOff>
    </xdr:from>
    <xdr:to>
      <xdr:col>98</xdr:col>
      <xdr:colOff>38100</xdr:colOff>
      <xdr:row>57</xdr:row>
      <xdr:rowOff>4114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6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166691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76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16576</xdr:rowOff>
    </xdr:from>
    <xdr:to>
      <xdr:col>116</xdr:col>
      <xdr:colOff>62864</xdr:colOff>
      <xdr:row>78</xdr:row>
      <xdr:rowOff>153050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360976"/>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156877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153050</xdr:rowOff>
    </xdr:from>
    <xdr:to>
      <xdr:col>116</xdr:col>
      <xdr:colOff>152400</xdr:colOff>
      <xdr:row>78</xdr:row>
      <xdr:rowOff>153050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134703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13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16576</xdr:rowOff>
    </xdr:from>
    <xdr:to>
      <xdr:col>116</xdr:col>
      <xdr:colOff>152400</xdr:colOff>
      <xdr:row>72</xdr:row>
      <xdr:rowOff>16576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36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135403</xdr:rowOff>
    </xdr:from>
    <xdr:to>
      <xdr:col>116</xdr:col>
      <xdr:colOff>63500</xdr:colOff>
      <xdr:row>74</xdr:row>
      <xdr:rowOff>149941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822703"/>
          <a:ext cx="8382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109161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9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130734</xdr:rowOff>
    </xdr:from>
    <xdr:to>
      <xdr:col>116</xdr:col>
      <xdr:colOff>114300</xdr:colOff>
      <xdr:row>75</xdr:row>
      <xdr:rowOff>60884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1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135403</xdr:rowOff>
    </xdr:from>
    <xdr:to>
      <xdr:col>111</xdr:col>
      <xdr:colOff>177800</xdr:colOff>
      <xdr:row>75</xdr:row>
      <xdr:rowOff>14107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22703"/>
          <a:ext cx="889000" cy="5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43545</xdr:rowOff>
    </xdr:from>
    <xdr:to>
      <xdr:col>112</xdr:col>
      <xdr:colOff>38100</xdr:colOff>
      <xdr:row>75</xdr:row>
      <xdr:rowOff>145145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0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136273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9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14107</xdr:rowOff>
    </xdr:from>
    <xdr:to>
      <xdr:col>107</xdr:col>
      <xdr:colOff>50800</xdr:colOff>
      <xdr:row>75</xdr:row>
      <xdr:rowOff>64948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72857"/>
          <a:ext cx="889000" cy="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102388</xdr:rowOff>
    </xdr:from>
    <xdr:to>
      <xdr:col>107</xdr:col>
      <xdr:colOff>101600</xdr:colOff>
      <xdr:row>76</xdr:row>
      <xdr:rowOff>32538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23665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64948</xdr:rowOff>
    </xdr:from>
    <xdr:to>
      <xdr:col>102</xdr:col>
      <xdr:colOff>114300</xdr:colOff>
      <xdr:row>75</xdr:row>
      <xdr:rowOff>136225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23698"/>
          <a:ext cx="889000" cy="7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129362</xdr:rowOff>
    </xdr:from>
    <xdr:to>
      <xdr:col>102</xdr:col>
      <xdr:colOff>165100</xdr:colOff>
      <xdr:row>76</xdr:row>
      <xdr:rowOff>59513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881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50640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0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134941</xdr:rowOff>
    </xdr:from>
    <xdr:to>
      <xdr:col>98</xdr:col>
      <xdr:colOff>38100</xdr:colOff>
      <xdr:row>77</xdr:row>
      <xdr:rowOff>65091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6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56218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5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99141</xdr:rowOff>
    </xdr:from>
    <xdr:to>
      <xdr:col>116</xdr:col>
      <xdr:colOff>114300</xdr:colOff>
      <xdr:row>75</xdr:row>
      <xdr:rowOff>29291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8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122018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3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84603</xdr:rowOff>
    </xdr:from>
    <xdr:to>
      <xdr:col>112</xdr:col>
      <xdr:colOff>38100</xdr:colOff>
      <xdr:row>75</xdr:row>
      <xdr:rowOff>14753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7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31280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4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134757</xdr:rowOff>
    </xdr:from>
    <xdr:to>
      <xdr:col>107</xdr:col>
      <xdr:colOff>101600</xdr:colOff>
      <xdr:row>75</xdr:row>
      <xdr:rowOff>64907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81434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14148</xdr:rowOff>
    </xdr:from>
    <xdr:to>
      <xdr:col>102</xdr:col>
      <xdr:colOff>165100</xdr:colOff>
      <xdr:row>75</xdr:row>
      <xdr:rowOff>115748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132275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4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85425</xdr:rowOff>
    </xdr:from>
    <xdr:to>
      <xdr:col>98</xdr:col>
      <xdr:colOff>38100</xdr:colOff>
      <xdr:row>76</xdr:row>
      <xdr:rowOff>15574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441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32102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1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592,321</a:t>
          </a:r>
          <a:r>
            <a:rPr kumimoji="1" lang="ja-JP" altLang="en-US" sz="1300">
              <a:latin typeface="ＭＳ Ｐゴシック" panose="020B0600070205080204" pitchFamily="50" charset="-128"/>
              <a:ea typeface="ＭＳ Ｐゴシック" panose="020B0600070205080204" pitchFamily="50" charset="-128"/>
            </a:rPr>
            <a:t>円となり、前年度比</a:t>
          </a:r>
          <a:r>
            <a:rPr kumimoji="1" lang="en-US" altLang="ja-JP" sz="1300">
              <a:latin typeface="ＭＳ Ｐゴシック" panose="020B0600070205080204" pitchFamily="50" charset="-128"/>
              <a:ea typeface="ＭＳ Ｐゴシック" panose="020B0600070205080204" pitchFamily="50" charset="-128"/>
            </a:rPr>
            <a:t>25,476</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・最も多いのは、前年度同様扶助費であるが、子ども・子育て支援給付事業や児童手当費、生活補扶助費などの増により全体で</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億円の増となった。住民一人当たりでは、類似団体平均を下回っているもののほぼ県平均並みとなっている。本市の人口は、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毎年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人を超えるペースで減少している一方、少子化対策経費などの高止まりや、障がい者への福祉サービス給付が増加しており、今後も引き続き増加していくものと見込まれる。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・人件費は、給与改定等の影響により増加しているものの、市町村合併以来継続している一般職の採用抑制等により、類似団体や全国平均に比較して下回っている。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62,680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り、類似団体平均に近い額となっている。今後は義務教育関連施設や新市立病院など合併特例債を活用した大型事業を計画していることから増加が見込まれる。財政計画においては、合併特例債の活用期間終了後は普通建設事業費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億円程度まで引き下げる計画としており、公共施設等総合管理計画に基づき、住民理解を得たうえで施設の統廃合を行い、必要な施設については長寿命化を進めることが重要となっている。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岩手県奥州市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107,798
106,851
993.30
64,566,092
63,851,039
384,026
35,082,155
50,220,094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34544</xdr:rowOff>
    </xdr:from>
    <xdr:to>
      <xdr:col>24</xdr:col>
      <xdr:colOff>62865</xdr:colOff>
      <xdr:row>39</xdr:row>
      <xdr:rowOff>71882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8044"/>
          <a:ext cx="1270"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75709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71882</xdr:rowOff>
    </xdr:from>
    <xdr:to>
      <xdr:col>24</xdr:col>
      <xdr:colOff>152400</xdr:colOff>
      <xdr:row>39</xdr:row>
      <xdr:rowOff>71882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58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152671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34544</xdr:rowOff>
    </xdr:from>
    <xdr:to>
      <xdr:col>24</xdr:col>
      <xdr:colOff>152400</xdr:colOff>
      <xdr:row>30</xdr:row>
      <xdr:rowOff>34544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49784</xdr:rowOff>
    </xdr:from>
    <xdr:to>
      <xdr:col>24</xdr:col>
      <xdr:colOff>63500</xdr:colOff>
      <xdr:row>34</xdr:row>
      <xdr:rowOff>113792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7908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117873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43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94996</xdr:rowOff>
    </xdr:from>
    <xdr:to>
      <xdr:col>24</xdr:col>
      <xdr:colOff>114300</xdr:colOff>
      <xdr:row>33</xdr:row>
      <xdr:rowOff>25146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58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113792</xdr:rowOff>
    </xdr:from>
    <xdr:to>
      <xdr:col>19</xdr:col>
      <xdr:colOff>177800</xdr:colOff>
      <xdr:row>35</xdr:row>
      <xdr:rowOff>87122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4309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24130</xdr:rowOff>
    </xdr:from>
    <xdr:to>
      <xdr:col>20</xdr:col>
      <xdr:colOff>38100</xdr:colOff>
      <xdr:row>33</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142257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4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87122</xdr:rowOff>
    </xdr:from>
    <xdr:to>
      <xdr:col>15</xdr:col>
      <xdr:colOff>50800</xdr:colOff>
      <xdr:row>37</xdr:row>
      <xdr:rowOff>87122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87872"/>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110998</xdr:rowOff>
    </xdr:from>
    <xdr:to>
      <xdr:col>15</xdr:col>
      <xdr:colOff>101600</xdr:colOff>
      <xdr:row>34</xdr:row>
      <xdr:rowOff>41148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6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57675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4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147320</xdr:rowOff>
    </xdr:from>
    <xdr:to>
      <xdr:col>10</xdr:col>
      <xdr:colOff>114300</xdr:colOff>
      <xdr:row>37</xdr:row>
      <xdr:rowOff>87122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19520"/>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161290</xdr:rowOff>
    </xdr:from>
    <xdr:to>
      <xdr:col>10</xdr:col>
      <xdr:colOff>165100</xdr:colOff>
      <xdr:row>34</xdr:row>
      <xdr:rowOff>91440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1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107967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9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171196</xdr:rowOff>
    </xdr:from>
    <xdr:to>
      <xdr:col>6</xdr:col>
      <xdr:colOff>38100</xdr:colOff>
      <xdr:row>33</xdr:row>
      <xdr:rowOff>101346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117873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4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170434</xdr:rowOff>
    </xdr:from>
    <xdr:to>
      <xdr:col>24</xdr:col>
      <xdr:colOff>114300</xdr:colOff>
      <xdr:row>34</xdr:row>
      <xdr:rowOff>100584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2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148861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0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62992</xdr:rowOff>
    </xdr:from>
    <xdr:to>
      <xdr:col>20</xdr:col>
      <xdr:colOff>38100</xdr:colOff>
      <xdr:row>34</xdr:row>
      <xdr:rowOff>164592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155719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8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36322</xdr:rowOff>
    </xdr:from>
    <xdr:to>
      <xdr:col>15</xdr:col>
      <xdr:colOff>101600</xdr:colOff>
      <xdr:row>35</xdr:row>
      <xdr:rowOff>137922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129049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2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36322</xdr:rowOff>
    </xdr:from>
    <xdr:to>
      <xdr:col>10</xdr:col>
      <xdr:colOff>165100</xdr:colOff>
      <xdr:row>37</xdr:row>
      <xdr:rowOff>137922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129049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7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96520</xdr:rowOff>
    </xdr:from>
    <xdr:to>
      <xdr:col>6</xdr:col>
      <xdr:colOff>38100</xdr:colOff>
      <xdr:row>37</xdr:row>
      <xdr:rowOff>26670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17797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152286</xdr:rowOff>
    </xdr:from>
    <xdr:to>
      <xdr:col>24</xdr:col>
      <xdr:colOff>62865</xdr:colOff>
      <xdr:row>59</xdr:row>
      <xdr:rowOff>121603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24786"/>
          <a:ext cx="1270" cy="151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125430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121603</xdr:rowOff>
    </xdr:from>
    <xdr:to>
      <xdr:col>24</xdr:col>
      <xdr:colOff>152400</xdr:colOff>
      <xdr:row>59</xdr:row>
      <xdr:rowOff>121603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37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98963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0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152286</xdr:rowOff>
    </xdr:from>
    <xdr:to>
      <xdr:col>24</xdr:col>
      <xdr:colOff>152400</xdr:colOff>
      <xdr:row>50</xdr:row>
      <xdr:rowOff>152286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2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56032</xdr:rowOff>
    </xdr:from>
    <xdr:to>
      <xdr:col>24</xdr:col>
      <xdr:colOff>63500</xdr:colOff>
      <xdr:row>58</xdr:row>
      <xdr:rowOff>121907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000132"/>
          <a:ext cx="8382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109973</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3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87096</xdr:rowOff>
    </xdr:from>
    <xdr:to>
      <xdr:col>24</xdr:col>
      <xdr:colOff>114300</xdr:colOff>
      <xdr:row>57</xdr:row>
      <xdr:rowOff>17246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56032</xdr:rowOff>
    </xdr:from>
    <xdr:to>
      <xdr:col>19</xdr:col>
      <xdr:colOff>177800</xdr:colOff>
      <xdr:row>58</xdr:row>
      <xdr:rowOff>129299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000132"/>
          <a:ext cx="889000" cy="7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24320</xdr:rowOff>
    </xdr:from>
    <xdr:to>
      <xdr:col>20</xdr:col>
      <xdr:colOff>38100</xdr:colOff>
      <xdr:row>57</xdr:row>
      <xdr:rowOff>125920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7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142447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110389</xdr:rowOff>
    </xdr:from>
    <xdr:to>
      <xdr:col>15</xdr:col>
      <xdr:colOff>50800</xdr:colOff>
      <xdr:row>58</xdr:row>
      <xdr:rowOff>129299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54489"/>
          <a:ext cx="8890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55575</xdr:rowOff>
    </xdr:from>
    <xdr:to>
      <xdr:col>15</xdr:col>
      <xdr:colOff>101600</xdr:colOff>
      <xdr:row>56</xdr:row>
      <xdr:rowOff>157175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65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2252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4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129845</xdr:rowOff>
    </xdr:from>
    <xdr:to>
      <xdr:col>10</xdr:col>
      <xdr:colOff>114300</xdr:colOff>
      <xdr:row>58</xdr:row>
      <xdr:rowOff>110389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873795"/>
          <a:ext cx="889000" cy="118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148869</xdr:rowOff>
    </xdr:from>
    <xdr:to>
      <xdr:col>10</xdr:col>
      <xdr:colOff>165100</xdr:colOff>
      <xdr:row>57</xdr:row>
      <xdr:rowOff>79019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95546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5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32486</xdr:rowOff>
    </xdr:from>
    <xdr:to>
      <xdr:col>6</xdr:col>
      <xdr:colOff>38100</xdr:colOff>
      <xdr:row>51</xdr:row>
      <xdr:rowOff>134086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877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150613</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855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71107</xdr:rowOff>
    </xdr:from>
    <xdr:to>
      <xdr:col>24</xdr:col>
      <xdr:colOff>114300</xdr:colOff>
      <xdr:row>59</xdr:row>
      <xdr:rowOff>1257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1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49534</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9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5232</xdr:rowOff>
    </xdr:from>
    <xdr:to>
      <xdr:col>20</xdr:col>
      <xdr:colOff>38100</xdr:colOff>
      <xdr:row>58</xdr:row>
      <xdr:rowOff>106832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97959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78499</xdr:rowOff>
    </xdr:from>
    <xdr:to>
      <xdr:col>15</xdr:col>
      <xdr:colOff>101600</xdr:colOff>
      <xdr:row>59</xdr:row>
      <xdr:rowOff>8649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171226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1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59589</xdr:rowOff>
    </xdr:from>
    <xdr:to>
      <xdr:col>10</xdr:col>
      <xdr:colOff>165100</xdr:colOff>
      <xdr:row>58</xdr:row>
      <xdr:rowOff>161189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152316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09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79045</xdr:rowOff>
    </xdr:from>
    <xdr:to>
      <xdr:col>6</xdr:col>
      <xdr:colOff>38100</xdr:colOff>
      <xdr:row>52</xdr:row>
      <xdr:rowOff>9195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82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322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891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158380</xdr:rowOff>
    </xdr:from>
    <xdr:to>
      <xdr:col>24</xdr:col>
      <xdr:colOff>62865</xdr:colOff>
      <xdr:row>78</xdr:row>
      <xdr:rowOff>5511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880"/>
          <a:ext cx="1270" cy="121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9338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8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5511</xdr:rowOff>
    </xdr:from>
    <xdr:to>
      <xdr:col>24</xdr:col>
      <xdr:colOff>152400</xdr:colOff>
      <xdr:row>78</xdr:row>
      <xdr:rowOff>5511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7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105057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158380</xdr:rowOff>
    </xdr:from>
    <xdr:to>
      <xdr:col>24</xdr:col>
      <xdr:colOff>152400</xdr:colOff>
      <xdr:row>70</xdr:row>
      <xdr:rowOff>158380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104545</xdr:rowOff>
    </xdr:from>
    <xdr:to>
      <xdr:col>24</xdr:col>
      <xdr:colOff>63500</xdr:colOff>
      <xdr:row>76</xdr:row>
      <xdr:rowOff>164111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63295"/>
          <a:ext cx="838200" cy="23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77438</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593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54561</xdr:rowOff>
    </xdr:from>
    <xdr:to>
      <xdr:col>24</xdr:col>
      <xdr:colOff>114300</xdr:colOff>
      <xdr:row>74</xdr:row>
      <xdr:rowOff>156161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4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164111</xdr:rowOff>
    </xdr:from>
    <xdr:to>
      <xdr:col>19</xdr:col>
      <xdr:colOff>177800</xdr:colOff>
      <xdr:row>77</xdr:row>
      <xdr:rowOff>121706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94311"/>
          <a:ext cx="889000" cy="1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55916</xdr:rowOff>
    </xdr:from>
    <xdr:to>
      <xdr:col>20</xdr:col>
      <xdr:colOff>38100</xdr:colOff>
      <xdr:row>75</xdr:row>
      <xdr:rowOff>157516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2593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67380</xdr:rowOff>
    </xdr:from>
    <xdr:to>
      <xdr:col>15</xdr:col>
      <xdr:colOff>50800</xdr:colOff>
      <xdr:row>77</xdr:row>
      <xdr:rowOff>121706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69030"/>
          <a:ext cx="889000" cy="5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63347</xdr:rowOff>
    </xdr:from>
    <xdr:to>
      <xdr:col>15</xdr:col>
      <xdr:colOff>101600</xdr:colOff>
      <xdr:row>76</xdr:row>
      <xdr:rowOff>164947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10023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67380</xdr:rowOff>
    </xdr:from>
    <xdr:to>
      <xdr:col>10</xdr:col>
      <xdr:colOff>114300</xdr:colOff>
      <xdr:row>79</xdr:row>
      <xdr:rowOff>77896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69030"/>
          <a:ext cx="889000" cy="3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66759</xdr:rowOff>
    </xdr:from>
    <xdr:to>
      <xdr:col>10</xdr:col>
      <xdr:colOff>165100</xdr:colOff>
      <xdr:row>75</xdr:row>
      <xdr:rowOff>168359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2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0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78009</xdr:rowOff>
    </xdr:from>
    <xdr:to>
      <xdr:col>6</xdr:col>
      <xdr:colOff>38100</xdr:colOff>
      <xdr:row>77</xdr:row>
      <xdr:rowOff>8159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8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53745</xdr:rowOff>
    </xdr:from>
    <xdr:to>
      <xdr:col>24</xdr:col>
      <xdr:colOff>114300</xdr:colOff>
      <xdr:row>75</xdr:row>
      <xdr:rowOff>155346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124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32172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9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113311</xdr:rowOff>
    </xdr:from>
    <xdr:to>
      <xdr:col>20</xdr:col>
      <xdr:colOff>38100</xdr:colOff>
      <xdr:row>77</xdr:row>
      <xdr:rowOff>43461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4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34588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3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70906</xdr:rowOff>
    </xdr:from>
    <xdr:to>
      <xdr:col>15</xdr:col>
      <xdr:colOff>101600</xdr:colOff>
      <xdr:row>78</xdr:row>
      <xdr:rowOff>1056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163633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6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16580</xdr:rowOff>
    </xdr:from>
    <xdr:to>
      <xdr:col>10</xdr:col>
      <xdr:colOff>165100</xdr:colOff>
      <xdr:row>77</xdr:row>
      <xdr:rowOff>118180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1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109307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1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27096</xdr:rowOff>
    </xdr:from>
    <xdr:to>
      <xdr:col>6</xdr:col>
      <xdr:colOff>38100</xdr:colOff>
      <xdr:row>79</xdr:row>
      <xdr:rowOff>128696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119823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6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6263</xdr:rowOff>
    </xdr:from>
    <xdr:to>
      <xdr:col>24</xdr:col>
      <xdr:colOff>62865</xdr:colOff>
      <xdr:row>98</xdr:row>
      <xdr:rowOff>55510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08213"/>
          <a:ext cx="1270" cy="124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59337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55510</xdr:rowOff>
    </xdr:from>
    <xdr:to>
      <xdr:col>24</xdr:col>
      <xdr:colOff>152400</xdr:colOff>
      <xdr:row>98</xdr:row>
      <xdr:rowOff>55510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7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124390</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6263</xdr:rowOff>
    </xdr:from>
    <xdr:to>
      <xdr:col>24</xdr:col>
      <xdr:colOff>152400</xdr:colOff>
      <xdr:row>91</xdr:row>
      <xdr:rowOff>6263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0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149856</xdr:rowOff>
    </xdr:from>
    <xdr:to>
      <xdr:col>24</xdr:col>
      <xdr:colOff>63500</xdr:colOff>
      <xdr:row>93</xdr:row>
      <xdr:rowOff>6361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923256"/>
          <a:ext cx="8382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146880</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091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168453</xdr:rowOff>
    </xdr:from>
    <xdr:to>
      <xdr:col>24</xdr:col>
      <xdr:colOff>114300</xdr:colOff>
      <xdr:row>94</xdr:row>
      <xdr:rowOff>98603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11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34021</xdr:rowOff>
    </xdr:from>
    <xdr:to>
      <xdr:col>19</xdr:col>
      <xdr:colOff>177800</xdr:colOff>
      <xdr:row>93</xdr:row>
      <xdr:rowOff>6361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807421"/>
          <a:ext cx="889000" cy="1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76000</xdr:rowOff>
    </xdr:from>
    <xdr:to>
      <xdr:col>20</xdr:col>
      <xdr:colOff>38100</xdr:colOff>
      <xdr:row>95</xdr:row>
      <xdr:rowOff>6150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1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168727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8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34021</xdr:rowOff>
    </xdr:from>
    <xdr:to>
      <xdr:col>15</xdr:col>
      <xdr:colOff>50800</xdr:colOff>
      <xdr:row>92</xdr:row>
      <xdr:rowOff>166968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807421"/>
          <a:ext cx="889000" cy="13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161040</xdr:rowOff>
    </xdr:from>
    <xdr:to>
      <xdr:col>15</xdr:col>
      <xdr:colOff>101600</xdr:colOff>
      <xdr:row>94</xdr:row>
      <xdr:rowOff>91190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82317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9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13022</xdr:rowOff>
    </xdr:from>
    <xdr:to>
      <xdr:col>10</xdr:col>
      <xdr:colOff>114300</xdr:colOff>
      <xdr:row>92</xdr:row>
      <xdr:rowOff>166968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5786422"/>
          <a:ext cx="889000" cy="15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160355</xdr:rowOff>
    </xdr:from>
    <xdr:to>
      <xdr:col>10</xdr:col>
      <xdr:colOff>165100</xdr:colOff>
      <xdr:row>94</xdr:row>
      <xdr:rowOff>90505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1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81632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9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20907</xdr:rowOff>
    </xdr:from>
    <xdr:to>
      <xdr:col>6</xdr:col>
      <xdr:colOff>38100</xdr:colOff>
      <xdr:row>95</xdr:row>
      <xdr:rowOff>122507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3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113634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0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99056</xdr:rowOff>
    </xdr:from>
    <xdr:to>
      <xdr:col>24</xdr:col>
      <xdr:colOff>114300</xdr:colOff>
      <xdr:row>93</xdr:row>
      <xdr:rowOff>29206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87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121933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72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127011</xdr:rowOff>
    </xdr:from>
    <xdr:to>
      <xdr:col>20</xdr:col>
      <xdr:colOff>38100</xdr:colOff>
      <xdr:row>93</xdr:row>
      <xdr:rowOff>57161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9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73688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67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154671</xdr:rowOff>
    </xdr:from>
    <xdr:to>
      <xdr:col>15</xdr:col>
      <xdr:colOff>101600</xdr:colOff>
      <xdr:row>92</xdr:row>
      <xdr:rowOff>84821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7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101348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5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116168</xdr:rowOff>
    </xdr:from>
    <xdr:to>
      <xdr:col>10</xdr:col>
      <xdr:colOff>165100</xdr:colOff>
      <xdr:row>93</xdr:row>
      <xdr:rowOff>46318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88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62845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66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133672</xdr:rowOff>
    </xdr:from>
    <xdr:to>
      <xdr:col>6</xdr:col>
      <xdr:colOff>38100</xdr:colOff>
      <xdr:row>92</xdr:row>
      <xdr:rowOff>63822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73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80349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51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148844</xdr:rowOff>
    </xdr:from>
    <xdr:to>
      <xdr:col>54</xdr:col>
      <xdr:colOff>189865</xdr:colOff>
      <xdr:row>39</xdr:row>
      <xdr:rowOff>44259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20894"/>
          <a:ext cx="1270" cy="1609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48086</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44259</xdr:rowOff>
    </xdr:from>
    <xdr:to>
      <xdr:col>55</xdr:col>
      <xdr:colOff>88900</xdr:colOff>
      <xdr:row>39</xdr:row>
      <xdr:rowOff>44259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95521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89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148844</xdr:rowOff>
    </xdr:from>
    <xdr:to>
      <xdr:col>55</xdr:col>
      <xdr:colOff>88900</xdr:colOff>
      <xdr:row>29</xdr:row>
      <xdr:rowOff>148844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153226</xdr:rowOff>
    </xdr:from>
    <xdr:to>
      <xdr:col>55</xdr:col>
      <xdr:colOff>0</xdr:colOff>
      <xdr:row>38</xdr:row>
      <xdr:rowOff>115888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96876"/>
          <a:ext cx="8382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83393</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55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60516</xdr:rowOff>
    </xdr:from>
    <xdr:to>
      <xdr:col>55</xdr:col>
      <xdr:colOff>50800</xdr:colOff>
      <xdr:row>37</xdr:row>
      <xdr:rowOff>162116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0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113982</xdr:rowOff>
    </xdr:from>
    <xdr:to>
      <xdr:col>50</xdr:col>
      <xdr:colOff>114300</xdr:colOff>
      <xdr:row>38</xdr:row>
      <xdr:rowOff>115888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29082"/>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63754</xdr:rowOff>
    </xdr:from>
    <xdr:to>
      <xdr:col>50</xdr:col>
      <xdr:colOff>165100</xdr:colOff>
      <xdr:row>37</xdr:row>
      <xdr:rowOff>165354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10431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113982</xdr:rowOff>
    </xdr:from>
    <xdr:to>
      <xdr:col>45</xdr:col>
      <xdr:colOff>177800</xdr:colOff>
      <xdr:row>38</xdr:row>
      <xdr:rowOff>117983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29082"/>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42228</xdr:rowOff>
    </xdr:from>
    <xdr:to>
      <xdr:col>46</xdr:col>
      <xdr:colOff>38100</xdr:colOff>
      <xdr:row>37</xdr:row>
      <xdr:rowOff>143828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160355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6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117983</xdr:rowOff>
    </xdr:from>
    <xdr:to>
      <xdr:col>41</xdr:col>
      <xdr:colOff>50800</xdr:colOff>
      <xdr:row>38</xdr:row>
      <xdr:rowOff>121793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3308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44514</xdr:rowOff>
    </xdr:from>
    <xdr:to>
      <xdr:col>41</xdr:col>
      <xdr:colOff>101600</xdr:colOff>
      <xdr:row>37</xdr:row>
      <xdr:rowOff>146114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8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162641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74803</xdr:rowOff>
    </xdr:from>
    <xdr:to>
      <xdr:col>36</xdr:col>
      <xdr:colOff>165100</xdr:colOff>
      <xdr:row>38</xdr:row>
      <xdr:rowOff>4953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21480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9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102426</xdr:rowOff>
    </xdr:from>
    <xdr:to>
      <xdr:col>55</xdr:col>
      <xdr:colOff>50800</xdr:colOff>
      <xdr:row>38</xdr:row>
      <xdr:rowOff>32576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4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80853</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2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65088</xdr:rowOff>
    </xdr:from>
    <xdr:to>
      <xdr:col>50</xdr:col>
      <xdr:colOff>165100</xdr:colOff>
      <xdr:row>38</xdr:row>
      <xdr:rowOff>166688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157815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72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63182</xdr:rowOff>
    </xdr:from>
    <xdr:to>
      <xdr:col>46</xdr:col>
      <xdr:colOff>38100</xdr:colOff>
      <xdr:row>38</xdr:row>
      <xdr:rowOff>164782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155909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71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67183</xdr:rowOff>
    </xdr:from>
    <xdr:to>
      <xdr:col>41</xdr:col>
      <xdr:colOff>101600</xdr:colOff>
      <xdr:row>38</xdr:row>
      <xdr:rowOff>168783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159910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70993</xdr:rowOff>
    </xdr:from>
    <xdr:to>
      <xdr:col>36</xdr:col>
      <xdr:colOff>165100</xdr:colOff>
      <xdr:row>39</xdr:row>
      <xdr:rowOff>1143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163720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7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149606</xdr:rowOff>
    </xdr:from>
    <xdr:to>
      <xdr:col>54</xdr:col>
      <xdr:colOff>189865</xdr:colOff>
      <xdr:row>58</xdr:row>
      <xdr:rowOff>56909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93556"/>
          <a:ext cx="1270" cy="110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60736</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0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56909</xdr:rowOff>
    </xdr:from>
    <xdr:to>
      <xdr:col>55</xdr:col>
      <xdr:colOff>88900</xdr:colOff>
      <xdr:row>58</xdr:row>
      <xdr:rowOff>56909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01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96283</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6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149606</xdr:rowOff>
    </xdr:from>
    <xdr:to>
      <xdr:col>55</xdr:col>
      <xdr:colOff>88900</xdr:colOff>
      <xdr:row>51</xdr:row>
      <xdr:rowOff>149606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9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77273</xdr:rowOff>
    </xdr:from>
    <xdr:to>
      <xdr:col>55</xdr:col>
      <xdr:colOff>0</xdr:colOff>
      <xdr:row>55</xdr:row>
      <xdr:rowOff>48737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335573"/>
          <a:ext cx="838200" cy="14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103560</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33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125133</xdr:rowOff>
    </xdr:from>
    <xdr:to>
      <xdr:col>55</xdr:col>
      <xdr:colOff>50800</xdr:colOff>
      <xdr:row>56</xdr:row>
      <xdr:rowOff>55283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42964</xdr:rowOff>
    </xdr:from>
    <xdr:to>
      <xdr:col>50</xdr:col>
      <xdr:colOff>114300</xdr:colOff>
      <xdr:row>55</xdr:row>
      <xdr:rowOff>48737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472714"/>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142640</xdr:rowOff>
    </xdr:from>
    <xdr:to>
      <xdr:col>50</xdr:col>
      <xdr:colOff>165100</xdr:colOff>
      <xdr:row>56</xdr:row>
      <xdr:rowOff>72790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7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63917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66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18409</xdr:rowOff>
    </xdr:from>
    <xdr:to>
      <xdr:col>45</xdr:col>
      <xdr:colOff>177800</xdr:colOff>
      <xdr:row>55</xdr:row>
      <xdr:rowOff>42964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448159"/>
          <a:ext cx="889000" cy="2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151670</xdr:rowOff>
    </xdr:from>
    <xdr:to>
      <xdr:col>46</xdr:col>
      <xdr:colOff>38100</xdr:colOff>
      <xdr:row>56</xdr:row>
      <xdr:rowOff>81820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72947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67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18409</xdr:rowOff>
    </xdr:from>
    <xdr:to>
      <xdr:col>41</xdr:col>
      <xdr:colOff>50800</xdr:colOff>
      <xdr:row>55</xdr:row>
      <xdr:rowOff>90551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448159"/>
          <a:ext cx="889000" cy="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27159</xdr:rowOff>
    </xdr:from>
    <xdr:to>
      <xdr:col>41</xdr:col>
      <xdr:colOff>101600</xdr:colOff>
      <xdr:row>56</xdr:row>
      <xdr:rowOff>128759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119886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166624</xdr:rowOff>
    </xdr:from>
    <xdr:to>
      <xdr:col>36</xdr:col>
      <xdr:colOff>165100</xdr:colOff>
      <xdr:row>57</xdr:row>
      <xdr:rowOff>96774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6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87901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8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26473</xdr:rowOff>
    </xdr:from>
    <xdr:to>
      <xdr:col>55</xdr:col>
      <xdr:colOff>50800</xdr:colOff>
      <xdr:row>54</xdr:row>
      <xdr:rowOff>128073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28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49350</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13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169387</xdr:rowOff>
    </xdr:from>
    <xdr:to>
      <xdr:col>50</xdr:col>
      <xdr:colOff>165100</xdr:colOff>
      <xdr:row>55</xdr:row>
      <xdr:rowOff>99537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4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116064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20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163614</xdr:rowOff>
    </xdr:from>
    <xdr:to>
      <xdr:col>46</xdr:col>
      <xdr:colOff>38100</xdr:colOff>
      <xdr:row>55</xdr:row>
      <xdr:rowOff>93764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42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110291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19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139059</xdr:rowOff>
    </xdr:from>
    <xdr:to>
      <xdr:col>41</xdr:col>
      <xdr:colOff>101600</xdr:colOff>
      <xdr:row>55</xdr:row>
      <xdr:rowOff>69209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39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85736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17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39751</xdr:rowOff>
    </xdr:from>
    <xdr:to>
      <xdr:col>36</xdr:col>
      <xdr:colOff>165100</xdr:colOff>
      <xdr:row>55</xdr:row>
      <xdr:rowOff>141351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4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157878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24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70853</xdr:rowOff>
    </xdr:from>
    <xdr:to>
      <xdr:col>54</xdr:col>
      <xdr:colOff>189865</xdr:colOff>
      <xdr:row>78</xdr:row>
      <xdr:rowOff>71425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72353"/>
          <a:ext cx="1270" cy="1372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75252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4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71425</xdr:rowOff>
    </xdr:from>
    <xdr:to>
      <xdr:col>55</xdr:col>
      <xdr:colOff>88900</xdr:colOff>
      <xdr:row>78</xdr:row>
      <xdr:rowOff>71425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17530</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4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70853</xdr:rowOff>
    </xdr:from>
    <xdr:to>
      <xdr:col>55</xdr:col>
      <xdr:colOff>88900</xdr:colOff>
      <xdr:row>70</xdr:row>
      <xdr:rowOff>70853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7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92951</xdr:rowOff>
    </xdr:from>
    <xdr:to>
      <xdr:col>55</xdr:col>
      <xdr:colOff>0</xdr:colOff>
      <xdr:row>75</xdr:row>
      <xdr:rowOff>11265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608801"/>
          <a:ext cx="838200" cy="26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88269</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60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65392</xdr:rowOff>
    </xdr:from>
    <xdr:to>
      <xdr:col>55</xdr:col>
      <xdr:colOff>50800</xdr:colOff>
      <xdr:row>74</xdr:row>
      <xdr:rowOff>166992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75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92951</xdr:rowOff>
    </xdr:from>
    <xdr:to>
      <xdr:col>50</xdr:col>
      <xdr:colOff>114300</xdr:colOff>
      <xdr:row>75</xdr:row>
      <xdr:rowOff>11532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608801"/>
          <a:ext cx="889000" cy="26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133706</xdr:rowOff>
    </xdr:from>
    <xdr:to>
      <xdr:col>50</xdr:col>
      <xdr:colOff>165100</xdr:colOff>
      <xdr:row>74</xdr:row>
      <xdr:rowOff>63856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64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54983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7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119011</xdr:rowOff>
    </xdr:from>
    <xdr:to>
      <xdr:col>45</xdr:col>
      <xdr:colOff>177800</xdr:colOff>
      <xdr:row>75</xdr:row>
      <xdr:rowOff>11532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806311"/>
          <a:ext cx="889000" cy="6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156794</xdr:rowOff>
    </xdr:from>
    <xdr:to>
      <xdr:col>46</xdr:col>
      <xdr:colOff>38100</xdr:colOff>
      <xdr:row>74</xdr:row>
      <xdr:rowOff>86944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6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103471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44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44183</xdr:rowOff>
    </xdr:from>
    <xdr:to>
      <xdr:col>41</xdr:col>
      <xdr:colOff>50800</xdr:colOff>
      <xdr:row>74</xdr:row>
      <xdr:rowOff>119011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731483"/>
          <a:ext cx="889000" cy="7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63144</xdr:rowOff>
    </xdr:from>
    <xdr:to>
      <xdr:col>41</xdr:col>
      <xdr:colOff>101600</xdr:colOff>
      <xdr:row>74</xdr:row>
      <xdr:rowOff>164744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7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9821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5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98158</xdr:rowOff>
    </xdr:from>
    <xdr:to>
      <xdr:col>36</xdr:col>
      <xdr:colOff>165100</xdr:colOff>
      <xdr:row>74</xdr:row>
      <xdr:rowOff>28308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61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44835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3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131915</xdr:rowOff>
    </xdr:from>
    <xdr:to>
      <xdr:col>55</xdr:col>
      <xdr:colOff>50800</xdr:colOff>
      <xdr:row>75</xdr:row>
      <xdr:rowOff>62065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8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110342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7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42151</xdr:rowOff>
    </xdr:from>
    <xdr:to>
      <xdr:col>50</xdr:col>
      <xdr:colOff>165100</xdr:colOff>
      <xdr:row>73</xdr:row>
      <xdr:rowOff>143751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55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160278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33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132182</xdr:rowOff>
    </xdr:from>
    <xdr:to>
      <xdr:col>46</xdr:col>
      <xdr:colOff>38100</xdr:colOff>
      <xdr:row>75</xdr:row>
      <xdr:rowOff>62332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81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53459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1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68211</xdr:rowOff>
    </xdr:from>
    <xdr:to>
      <xdr:col>41</xdr:col>
      <xdr:colOff>101600</xdr:colOff>
      <xdr:row>74</xdr:row>
      <xdr:rowOff>169811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7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160938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164833</xdr:rowOff>
    </xdr:from>
    <xdr:to>
      <xdr:col>36</xdr:col>
      <xdr:colOff>165100</xdr:colOff>
      <xdr:row>74</xdr:row>
      <xdr:rowOff>94983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6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86110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7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44652</xdr:rowOff>
    </xdr:from>
    <xdr:to>
      <xdr:col>54</xdr:col>
      <xdr:colOff>189865</xdr:colOff>
      <xdr:row>98</xdr:row>
      <xdr:rowOff>151523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46602"/>
          <a:ext cx="1270" cy="130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155350</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5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151523</xdr:rowOff>
    </xdr:from>
    <xdr:to>
      <xdr:col>55</xdr:col>
      <xdr:colOff>88900</xdr:colOff>
      <xdr:row>98</xdr:row>
      <xdr:rowOff>151523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5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162779</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42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44652</xdr:rowOff>
    </xdr:from>
    <xdr:to>
      <xdr:col>55</xdr:col>
      <xdr:colOff>88900</xdr:colOff>
      <xdr:row>91</xdr:row>
      <xdr:rowOff>44652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4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33221</xdr:rowOff>
    </xdr:from>
    <xdr:to>
      <xdr:col>55</xdr:col>
      <xdr:colOff>0</xdr:colOff>
      <xdr:row>96</xdr:row>
      <xdr:rowOff>151865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492421"/>
          <a:ext cx="838200" cy="1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13443</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72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35016</xdr:rowOff>
    </xdr:from>
    <xdr:to>
      <xdr:col>55</xdr:col>
      <xdr:colOff>50800</xdr:colOff>
      <xdr:row>96</xdr:row>
      <xdr:rowOff>136616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9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151865</xdr:rowOff>
    </xdr:from>
    <xdr:to>
      <xdr:col>50</xdr:col>
      <xdr:colOff>114300</xdr:colOff>
      <xdr:row>96</xdr:row>
      <xdr:rowOff>155392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611065"/>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124154</xdr:rowOff>
    </xdr:from>
    <xdr:to>
      <xdr:col>50</xdr:col>
      <xdr:colOff>165100</xdr:colOff>
      <xdr:row>97</xdr:row>
      <xdr:rowOff>54304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8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45431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61829</xdr:rowOff>
    </xdr:from>
    <xdr:to>
      <xdr:col>45</xdr:col>
      <xdr:colOff>177800</xdr:colOff>
      <xdr:row>96</xdr:row>
      <xdr:rowOff>155392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521029"/>
          <a:ext cx="889000" cy="9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74482</xdr:rowOff>
    </xdr:from>
    <xdr:to>
      <xdr:col>46</xdr:col>
      <xdr:colOff>38100</xdr:colOff>
      <xdr:row>97</xdr:row>
      <xdr:rowOff>4632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21159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121608</xdr:rowOff>
    </xdr:from>
    <xdr:to>
      <xdr:col>41</xdr:col>
      <xdr:colOff>50800</xdr:colOff>
      <xdr:row>96</xdr:row>
      <xdr:rowOff>61829</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409358"/>
          <a:ext cx="889000" cy="1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82107</xdr:rowOff>
    </xdr:from>
    <xdr:to>
      <xdr:col>41</xdr:col>
      <xdr:colOff>101600</xdr:colOff>
      <xdr:row>97</xdr:row>
      <xdr:rowOff>12257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4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3384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3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118390</xdr:rowOff>
    </xdr:from>
    <xdr:to>
      <xdr:col>36</xdr:col>
      <xdr:colOff>165100</xdr:colOff>
      <xdr:row>97</xdr:row>
      <xdr:rowOff>48540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5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39667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7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153871</xdr:rowOff>
    </xdr:from>
    <xdr:to>
      <xdr:col>55</xdr:col>
      <xdr:colOff>50800</xdr:colOff>
      <xdr:row>96</xdr:row>
      <xdr:rowOff>84021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44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5298</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29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101065</xdr:rowOff>
    </xdr:from>
    <xdr:to>
      <xdr:col>50</xdr:col>
      <xdr:colOff>165100</xdr:colOff>
      <xdr:row>97</xdr:row>
      <xdr:rowOff>31215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6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47742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33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104592</xdr:rowOff>
    </xdr:from>
    <xdr:to>
      <xdr:col>46</xdr:col>
      <xdr:colOff>38100</xdr:colOff>
      <xdr:row>97</xdr:row>
      <xdr:rowOff>34742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5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25869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5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11029</xdr:rowOff>
    </xdr:from>
    <xdr:to>
      <xdr:col>41</xdr:col>
      <xdr:colOff>101600</xdr:colOff>
      <xdr:row>96</xdr:row>
      <xdr:rowOff>112629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7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129156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24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70808</xdr:rowOff>
    </xdr:from>
    <xdr:to>
      <xdr:col>36</xdr:col>
      <xdr:colOff>165100</xdr:colOff>
      <xdr:row>96</xdr:row>
      <xdr:rowOff>958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35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17485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13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39225</xdr:rowOff>
    </xdr:from>
    <xdr:to>
      <xdr:col>85</xdr:col>
      <xdr:colOff>126364</xdr:colOff>
      <xdr:row>38</xdr:row>
      <xdr:rowOff>145143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54175"/>
          <a:ext cx="1269"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148970</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145143</xdr:rowOff>
    </xdr:from>
    <xdr:to>
      <xdr:col>86</xdr:col>
      <xdr:colOff>25400</xdr:colOff>
      <xdr:row>38</xdr:row>
      <xdr:rowOff>145143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6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157352</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2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39225</xdr:rowOff>
    </xdr:from>
    <xdr:to>
      <xdr:col>86</xdr:col>
      <xdr:colOff>25400</xdr:colOff>
      <xdr:row>31</xdr:row>
      <xdr:rowOff>39225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5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69269</xdr:rowOff>
    </xdr:from>
    <xdr:to>
      <xdr:col>85</xdr:col>
      <xdr:colOff>127000</xdr:colOff>
      <xdr:row>35</xdr:row>
      <xdr:rowOff>122610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07001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48313</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706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25436</xdr:rowOff>
    </xdr:from>
    <xdr:to>
      <xdr:col>85</xdr:col>
      <xdr:colOff>177800</xdr:colOff>
      <xdr:row>34</xdr:row>
      <xdr:rowOff>127036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58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69269</xdr:rowOff>
    </xdr:from>
    <xdr:to>
      <xdr:col>81</xdr:col>
      <xdr:colOff>50800</xdr:colOff>
      <xdr:row>36</xdr:row>
      <xdr:rowOff>34435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070019"/>
          <a:ext cx="889000" cy="13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67237</xdr:rowOff>
    </xdr:from>
    <xdr:to>
      <xdr:col>81</xdr:col>
      <xdr:colOff>101600</xdr:colOff>
      <xdr:row>34</xdr:row>
      <xdr:rowOff>168837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58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13914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6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25944</xdr:rowOff>
    </xdr:from>
    <xdr:to>
      <xdr:col>76</xdr:col>
      <xdr:colOff>114300</xdr:colOff>
      <xdr:row>36</xdr:row>
      <xdr:rowOff>34435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198144"/>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42092</xdr:rowOff>
    </xdr:from>
    <xdr:to>
      <xdr:col>76</xdr:col>
      <xdr:colOff>165100</xdr:colOff>
      <xdr:row>35</xdr:row>
      <xdr:rowOff>143692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04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160219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81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25944</xdr:rowOff>
    </xdr:from>
    <xdr:to>
      <xdr:col>71</xdr:col>
      <xdr:colOff>177800</xdr:colOff>
      <xdr:row>36</xdr:row>
      <xdr:rowOff>84510</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198144"/>
          <a:ext cx="889000" cy="5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18796</xdr:rowOff>
    </xdr:from>
    <xdr:to>
      <xdr:col>72</xdr:col>
      <xdr:colOff>38100</xdr:colOff>
      <xdr:row>35</xdr:row>
      <xdr:rowOff>120396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1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136923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79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70394</xdr:rowOff>
    </xdr:from>
    <xdr:to>
      <xdr:col>67</xdr:col>
      <xdr:colOff>101600</xdr:colOff>
      <xdr:row>37</xdr:row>
      <xdr:rowOff>544</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2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163121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71810</xdr:rowOff>
    </xdr:from>
    <xdr:to>
      <xdr:col>85</xdr:col>
      <xdr:colOff>177800</xdr:colOff>
      <xdr:row>36</xdr:row>
      <xdr:rowOff>1960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0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50237</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05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18469</xdr:rowOff>
    </xdr:from>
    <xdr:to>
      <xdr:col>81</xdr:col>
      <xdr:colOff>101600</xdr:colOff>
      <xdr:row>35</xdr:row>
      <xdr:rowOff>120069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01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111196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11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155085</xdr:rowOff>
    </xdr:from>
    <xdr:to>
      <xdr:col>76</xdr:col>
      <xdr:colOff>165100</xdr:colOff>
      <xdr:row>36</xdr:row>
      <xdr:rowOff>85235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1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76362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2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146594</xdr:rowOff>
    </xdr:from>
    <xdr:to>
      <xdr:col>72</xdr:col>
      <xdr:colOff>38100</xdr:colOff>
      <xdr:row>36</xdr:row>
      <xdr:rowOff>76744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14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67871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24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33710</xdr:rowOff>
    </xdr:from>
    <xdr:to>
      <xdr:col>67</xdr:col>
      <xdr:colOff>101600</xdr:colOff>
      <xdr:row>36</xdr:row>
      <xdr:rowOff>135310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2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151837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98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33989</xdr:rowOff>
    </xdr:from>
    <xdr:to>
      <xdr:col>85</xdr:col>
      <xdr:colOff>126364</xdr:colOff>
      <xdr:row>58</xdr:row>
      <xdr:rowOff>37908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77939"/>
          <a:ext cx="1269" cy="120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41735</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998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37908</xdr:rowOff>
    </xdr:from>
    <xdr:to>
      <xdr:col>86</xdr:col>
      <xdr:colOff>25400</xdr:colOff>
      <xdr:row>58</xdr:row>
      <xdr:rowOff>37908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9982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152116</xdr:rowOff>
    </xdr:from>
    <xdr:ext cx="534377"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55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33989</xdr:rowOff>
    </xdr:from>
    <xdr:to>
      <xdr:col>86</xdr:col>
      <xdr:colOff>25400</xdr:colOff>
      <xdr:row>51</xdr:row>
      <xdr:rowOff>33989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7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27196</xdr:rowOff>
    </xdr:from>
    <xdr:to>
      <xdr:col>85</xdr:col>
      <xdr:colOff>127000</xdr:colOff>
      <xdr:row>56</xdr:row>
      <xdr:rowOff>146460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456946"/>
          <a:ext cx="838200" cy="29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125166</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21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102289</xdr:rowOff>
    </xdr:from>
    <xdr:to>
      <xdr:col>85</xdr:col>
      <xdr:colOff>177800</xdr:colOff>
      <xdr:row>55</xdr:row>
      <xdr:rowOff>32439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3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146460</xdr:rowOff>
    </xdr:from>
    <xdr:to>
      <xdr:col>81</xdr:col>
      <xdr:colOff>50800</xdr:colOff>
      <xdr:row>58</xdr:row>
      <xdr:rowOff>77292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747660"/>
          <a:ext cx="889000" cy="27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42201</xdr:rowOff>
    </xdr:from>
    <xdr:to>
      <xdr:col>81</xdr:col>
      <xdr:colOff>101600</xdr:colOff>
      <xdr:row>55</xdr:row>
      <xdr:rowOff>143801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47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160328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24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33727</xdr:rowOff>
    </xdr:from>
    <xdr:to>
      <xdr:col>76</xdr:col>
      <xdr:colOff>114300</xdr:colOff>
      <xdr:row>58</xdr:row>
      <xdr:rowOff>77292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977827"/>
          <a:ext cx="889000" cy="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165905</xdr:rowOff>
    </xdr:from>
    <xdr:to>
      <xdr:col>76</xdr:col>
      <xdr:colOff>165100</xdr:colOff>
      <xdr:row>56</xdr:row>
      <xdr:rowOff>96055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9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112582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7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138329</xdr:rowOff>
    </xdr:from>
    <xdr:to>
      <xdr:col>71</xdr:col>
      <xdr:colOff>177800</xdr:colOff>
      <xdr:row>58</xdr:row>
      <xdr:rowOff>33727</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910979"/>
          <a:ext cx="889000" cy="6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21627</xdr:rowOff>
    </xdr:from>
    <xdr:to>
      <xdr:col>72</xdr:col>
      <xdr:colOff>38100</xdr:colOff>
      <xdr:row>56</xdr:row>
      <xdr:rowOff>123227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139754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3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135796</xdr:rowOff>
    </xdr:from>
    <xdr:to>
      <xdr:col>67</xdr:col>
      <xdr:colOff>101600</xdr:colOff>
      <xdr:row>56</xdr:row>
      <xdr:rowOff>65946</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56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82473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3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147846</xdr:rowOff>
    </xdr:from>
    <xdr:to>
      <xdr:col>85</xdr:col>
      <xdr:colOff>177800</xdr:colOff>
      <xdr:row>55</xdr:row>
      <xdr:rowOff>77996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4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126273</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38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95660</xdr:rowOff>
    </xdr:from>
    <xdr:to>
      <xdr:col>81</xdr:col>
      <xdr:colOff>101600</xdr:colOff>
      <xdr:row>57</xdr:row>
      <xdr:rowOff>25810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6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16937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78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26492</xdr:rowOff>
    </xdr:from>
    <xdr:to>
      <xdr:col>76</xdr:col>
      <xdr:colOff>165100</xdr:colOff>
      <xdr:row>58</xdr:row>
      <xdr:rowOff>128092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9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119219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1006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154377</xdr:rowOff>
    </xdr:from>
    <xdr:to>
      <xdr:col>72</xdr:col>
      <xdr:colOff>38100</xdr:colOff>
      <xdr:row>58</xdr:row>
      <xdr:rowOff>84527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92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75654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1001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87529</xdr:rowOff>
    </xdr:from>
    <xdr:to>
      <xdr:col>67</xdr:col>
      <xdr:colOff>101600</xdr:colOff>
      <xdr:row>58</xdr:row>
      <xdr:rowOff>17679</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8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8806</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9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93203</xdr:rowOff>
    </xdr:from>
    <xdr:to>
      <xdr:col>85</xdr:col>
      <xdr:colOff>126364</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66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39880</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4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93203</xdr:rowOff>
    </xdr:from>
    <xdr:to>
      <xdr:col>86</xdr:col>
      <xdr:colOff>25400</xdr:colOff>
      <xdr:row>71</xdr:row>
      <xdr:rowOff>93203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6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140477</xdr:rowOff>
    </xdr:from>
    <xdr:to>
      <xdr:col>85</xdr:col>
      <xdr:colOff>127000</xdr:colOff>
      <xdr:row>78</xdr:row>
      <xdr:rowOff>36418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342127"/>
          <a:ext cx="8382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266</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030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148839</xdr:rowOff>
    </xdr:from>
    <xdr:to>
      <xdr:col>85</xdr:col>
      <xdr:colOff>177800</xdr:colOff>
      <xdr:row>77</xdr:row>
      <xdr:rowOff>78989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17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140477</xdr:rowOff>
    </xdr:from>
    <xdr:to>
      <xdr:col>81</xdr:col>
      <xdr:colOff>50800</xdr:colOff>
      <xdr:row>78</xdr:row>
      <xdr:rowOff>79852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342127"/>
          <a:ext cx="889000" cy="11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27132</xdr:rowOff>
    </xdr:from>
    <xdr:to>
      <xdr:col>81</xdr:col>
      <xdr:colOff>101600</xdr:colOff>
      <xdr:row>77</xdr:row>
      <xdr:rowOff>128732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22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145259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00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66365</xdr:rowOff>
    </xdr:from>
    <xdr:to>
      <xdr:col>76</xdr:col>
      <xdr:colOff>114300</xdr:colOff>
      <xdr:row>78</xdr:row>
      <xdr:rowOff>79852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439465"/>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55479</xdr:rowOff>
    </xdr:from>
    <xdr:to>
      <xdr:col>76</xdr:col>
      <xdr:colOff>165100</xdr:colOff>
      <xdr:row>77</xdr:row>
      <xdr:rowOff>157079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2156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46340</xdr:rowOff>
    </xdr:from>
    <xdr:to>
      <xdr:col>71</xdr:col>
      <xdr:colOff>177800</xdr:colOff>
      <xdr:row>78</xdr:row>
      <xdr:rowOff>66365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419440"/>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57399</xdr:rowOff>
    </xdr:from>
    <xdr:to>
      <xdr:col>72</xdr:col>
      <xdr:colOff>38100</xdr:colOff>
      <xdr:row>75</xdr:row>
      <xdr:rowOff>158998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291614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4076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6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62657</xdr:rowOff>
    </xdr:from>
    <xdr:to>
      <xdr:col>67</xdr:col>
      <xdr:colOff>101600</xdr:colOff>
      <xdr:row>77</xdr:row>
      <xdr:rowOff>164257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9334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3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157068</xdr:rowOff>
    </xdr:from>
    <xdr:to>
      <xdr:col>85</xdr:col>
      <xdr:colOff>177800</xdr:colOff>
      <xdr:row>78</xdr:row>
      <xdr:rowOff>87218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71995</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7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89677</xdr:rowOff>
    </xdr:from>
    <xdr:to>
      <xdr:col>81</xdr:col>
      <xdr:colOff>101600</xdr:colOff>
      <xdr:row>78</xdr:row>
      <xdr:rowOff>19827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2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10954</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38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29052</xdr:rowOff>
    </xdr:from>
    <xdr:to>
      <xdr:col>76</xdr:col>
      <xdr:colOff>165100</xdr:colOff>
      <xdr:row>78</xdr:row>
      <xdr:rowOff>130652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121779</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49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15565</xdr:rowOff>
    </xdr:from>
    <xdr:to>
      <xdr:col>72</xdr:col>
      <xdr:colOff>38100</xdr:colOff>
      <xdr:row>78</xdr:row>
      <xdr:rowOff>117165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108292</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48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166990</xdr:rowOff>
    </xdr:from>
    <xdr:to>
      <xdr:col>67</xdr:col>
      <xdr:colOff>101600</xdr:colOff>
      <xdr:row>78</xdr:row>
      <xdr:rowOff>97140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36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88267</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46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66396</xdr:rowOff>
    </xdr:from>
    <xdr:to>
      <xdr:col>85</xdr:col>
      <xdr:colOff>126364</xdr:colOff>
      <xdr:row>98</xdr:row>
      <xdr:rowOff>124974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668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128801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124974</xdr:rowOff>
    </xdr:from>
    <xdr:to>
      <xdr:col>86</xdr:col>
      <xdr:colOff>25400</xdr:colOff>
      <xdr:row>98</xdr:row>
      <xdr:rowOff>124974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2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13073</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4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66396</xdr:rowOff>
    </xdr:from>
    <xdr:to>
      <xdr:col>86</xdr:col>
      <xdr:colOff>25400</xdr:colOff>
      <xdr:row>91</xdr:row>
      <xdr:rowOff>66396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6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81865</xdr:rowOff>
    </xdr:from>
    <xdr:to>
      <xdr:col>85</xdr:col>
      <xdr:colOff>127000</xdr:colOff>
      <xdr:row>94</xdr:row>
      <xdr:rowOff>83065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198165"/>
          <a:ext cx="8382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98835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215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120408</xdr:rowOff>
    </xdr:from>
    <xdr:to>
      <xdr:col>85</xdr:col>
      <xdr:colOff>177800</xdr:colOff>
      <xdr:row>95</xdr:row>
      <xdr:rowOff>50558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3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41517</xdr:rowOff>
    </xdr:from>
    <xdr:to>
      <xdr:col>81</xdr:col>
      <xdr:colOff>50800</xdr:colOff>
      <xdr:row>94</xdr:row>
      <xdr:rowOff>83065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5814917"/>
          <a:ext cx="889000" cy="38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113131</xdr:rowOff>
    </xdr:from>
    <xdr:to>
      <xdr:col>81</xdr:col>
      <xdr:colOff>101600</xdr:colOff>
      <xdr:row>95</xdr:row>
      <xdr:rowOff>43281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34408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41517</xdr:rowOff>
    </xdr:from>
    <xdr:to>
      <xdr:col>76</xdr:col>
      <xdr:colOff>114300</xdr:colOff>
      <xdr:row>94</xdr:row>
      <xdr:rowOff>71406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5814917"/>
          <a:ext cx="889000" cy="37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98920</xdr:rowOff>
    </xdr:from>
    <xdr:to>
      <xdr:col>76</xdr:col>
      <xdr:colOff>165100</xdr:colOff>
      <xdr:row>95</xdr:row>
      <xdr:rowOff>29070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20197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37134</xdr:rowOff>
    </xdr:from>
    <xdr:to>
      <xdr:col>71</xdr:col>
      <xdr:colOff>177800</xdr:colOff>
      <xdr:row>94</xdr:row>
      <xdr:rowOff>71406</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153434"/>
          <a:ext cx="889000" cy="3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11271</xdr:rowOff>
    </xdr:from>
    <xdr:to>
      <xdr:col>72</xdr:col>
      <xdr:colOff>38100</xdr:colOff>
      <xdr:row>95</xdr:row>
      <xdr:rowOff>112871</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103998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3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29959</xdr:rowOff>
    </xdr:from>
    <xdr:to>
      <xdr:col>67</xdr:col>
      <xdr:colOff>101600</xdr:colOff>
      <xdr:row>96</xdr:row>
      <xdr:rowOff>131559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122686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5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31065</xdr:rowOff>
    </xdr:from>
    <xdr:to>
      <xdr:col>85</xdr:col>
      <xdr:colOff>177800</xdr:colOff>
      <xdr:row>94</xdr:row>
      <xdr:rowOff>132665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1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53942</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99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32265</xdr:rowOff>
    </xdr:from>
    <xdr:to>
      <xdr:col>81</xdr:col>
      <xdr:colOff>101600</xdr:colOff>
      <xdr:row>94</xdr:row>
      <xdr:rowOff>133865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1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150392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92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162167</xdr:rowOff>
    </xdr:from>
    <xdr:to>
      <xdr:col>76</xdr:col>
      <xdr:colOff>165100</xdr:colOff>
      <xdr:row>92</xdr:row>
      <xdr:rowOff>92317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76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108844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53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20606</xdr:rowOff>
    </xdr:from>
    <xdr:to>
      <xdr:col>72</xdr:col>
      <xdr:colOff>38100</xdr:colOff>
      <xdr:row>94</xdr:row>
      <xdr:rowOff>122206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1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138733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91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157784</xdr:rowOff>
    </xdr:from>
    <xdr:to>
      <xdr:col>67</xdr:col>
      <xdr:colOff>101600</xdr:colOff>
      <xdr:row>94</xdr:row>
      <xdr:rowOff>87934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1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104461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87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24147</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36779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xdr:rowOff>
    </xdr:from>
    <xdr:to>
      <xdr:col>116</xdr:col>
      <xdr:colOff>114300</xdr:colOff>
      <xdr:row>38</xdr:row>
      <xdr:rowOff>102870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161290</xdr:rowOff>
    </xdr:from>
    <xdr:to>
      <xdr:col>112</xdr:col>
      <xdr:colOff>38100</xdr:colOff>
      <xdr:row>38</xdr:row>
      <xdr:rowOff>91440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107967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280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163195</xdr:rowOff>
    </xdr:from>
    <xdr:to>
      <xdr:col>107</xdr:col>
      <xdr:colOff>101600</xdr:colOff>
      <xdr:row>38</xdr:row>
      <xdr:rowOff>93345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109872</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163195</xdr:rowOff>
    </xdr:from>
    <xdr:to>
      <xdr:col>102</xdr:col>
      <xdr:colOff>165100</xdr:colOff>
      <xdr:row>38</xdr:row>
      <xdr:rowOff>93345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109872</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79375</xdr:rowOff>
    </xdr:from>
    <xdr:to>
      <xdr:col>98</xdr:col>
      <xdr:colOff>38100</xdr:colOff>
      <xdr:row>36</xdr:row>
      <xdr:rowOff>9525</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26052</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585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592,321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25,476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・最も多いのは民生費で、物価高対策重点支援給付事業などの増により、前年度比</a:t>
          </a:r>
          <a:r>
            <a:rPr kumimoji="1" lang="en-US" altLang="ja-JP" sz="1300">
              <a:latin typeface="ＭＳ Ｐゴシック" panose="020B0600070205080204" pitchFamily="50" charset="-128"/>
              <a:ea typeface="ＭＳ Ｐゴシック" panose="020B0600070205080204" pitchFamily="50" charset="-128"/>
            </a:rPr>
            <a:t>14,148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201,653</a:t>
          </a:r>
          <a:r>
            <a:rPr kumimoji="1" lang="ja-JP" altLang="en-US" sz="1300">
              <a:latin typeface="ＭＳ Ｐゴシック" panose="020B0600070205080204" pitchFamily="50" charset="-128"/>
              <a:ea typeface="ＭＳ Ｐゴシック" panose="020B0600070205080204" pitchFamily="50" charset="-128"/>
            </a:rPr>
            <a:t>円となったものの類似団体平均を継続して下回っている。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本市の人口は、毎年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人を超えるペースで減少している一方、少子化対策経費などの高止まりや、障がい者への福祉サービス給付が増加しており、今後も引き続き増加していくものと見込まれる。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教育費は、義務教育施設の改築事業等の実施により普通建設事業は増加しているが、水沢中学校校舎等改築事業と（仮称）奥州西学校給食センター新築事業が同時進行していることもあり、令和６年度は前年度比</a:t>
          </a:r>
          <a:r>
            <a:rPr kumimoji="1" lang="en-US" altLang="ja-JP" sz="1300">
              <a:latin typeface="ＭＳ Ｐゴシック" panose="020B0600070205080204" pitchFamily="50" charset="-128"/>
              <a:ea typeface="ＭＳ Ｐゴシック" panose="020B0600070205080204" pitchFamily="50" charset="-128"/>
            </a:rPr>
            <a:t>8,902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63,195</a:t>
          </a:r>
          <a:r>
            <a:rPr kumimoji="1" lang="ja-JP" altLang="en-US" sz="1300">
              <a:latin typeface="ＭＳ Ｐゴシック" panose="020B0600070205080204" pitchFamily="50" charset="-128"/>
              <a:ea typeface="ＭＳ Ｐゴシック" panose="020B0600070205080204" pitchFamily="50" charset="-128"/>
            </a:rPr>
            <a:t>円となった。類似団体平均を若干下回り、順位も下位に位置している。今後も学校教育施設整備事業や教育ＩＣＴ化対応経費などが計画されていることから、教育費の割合は高い水準で推移するもの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・商工費は、中心市街地核施設取得事業、企業誘致事業の減などにより前年度比</a:t>
          </a:r>
          <a:r>
            <a:rPr kumimoji="1" lang="en-US" altLang="ja-JP" sz="1300">
              <a:latin typeface="ＭＳ Ｐゴシック" panose="020B0600070205080204" pitchFamily="50" charset="-128"/>
              <a:ea typeface="ＭＳ Ｐゴシック" panose="020B0600070205080204" pitchFamily="50" charset="-128"/>
            </a:rPr>
            <a:t>6,856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18,871</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岩手県奥州市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令和３年度以降、普通交付税の追加交付や地方消費税交付金、ふるさと応援寄附金の増により、３年連続で積み増してきたが、令和６年度においては、減債基金を一定程度確保すること等を目的に５億の取崩し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実質単年度収支は、前年度比</a:t>
          </a:r>
          <a:r>
            <a:rPr kumimoji="1" lang="en-US" altLang="ja-JP" sz="1400">
              <a:latin typeface="ＭＳ ゴシック" pitchFamily="49" charset="-128"/>
              <a:ea typeface="ＭＳ ゴシック" pitchFamily="49" charset="-128"/>
            </a:rPr>
            <a:t>3.25</a:t>
          </a:r>
          <a:r>
            <a:rPr kumimoji="1" lang="ja-JP" altLang="en-US" sz="1400">
              <a:latin typeface="ＭＳ ゴシック" pitchFamily="49" charset="-128"/>
              <a:ea typeface="ＭＳ ゴシック" pitchFamily="49" charset="-128"/>
            </a:rPr>
            <a:t>ポイント改善したものの依然として赤字となっている。引き続き事務事業の見直し等、歳出の合理化等行財政改革を推進し、健全な財政運営に努めていく。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岩手県奥州市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・病院事業会計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６年３月に策定した奥州市立病院・診療所経営強化プランによる取組により、医業収益は増加したものの、物価高騰、人件費の上昇等による費用の増加や新型コロナ関連補助金の廃止により経常損失は前年度を上回っている。令和</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年度開設予定の新医療センター建設関連の経費とそれに関連する一般会計からの繰出金が今後増える見込みとなっている。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経常収支比率は、料金改定による影響収益の増や企業債利息の減少等により前年度比</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107.8</a:t>
          </a:r>
          <a:r>
            <a:rPr kumimoji="1" lang="ja-JP" altLang="en-US" sz="1400">
              <a:latin typeface="ＭＳ ゴシック" pitchFamily="49" charset="-128"/>
              <a:ea typeface="ＭＳ ゴシック" pitchFamily="49" charset="-128"/>
            </a:rPr>
            <a:t>％となっており、健全経営の水準とされる</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％を上回っているものの、今後も経費の削減策と併せて収入の確保策が求められる。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・下水道事業会計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経常収支比率は、いずれの事業も健全経営の水準とされる</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％を上回っているものの経費回収率は、指標とされる</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％を下回っている。多くの処理施設を抱える農業集落排水事業及び浄化槽事業は特に電気料の高止まりや物価高騰の影響を受けており、早期の改善は難しい。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64566092</v>
      </c>
      <c r="BO4" s="436"/>
      <c r="BP4" s="436"/>
      <c r="BQ4" s="436"/>
      <c r="BR4" s="436"/>
      <c r="BS4" s="436"/>
      <c r="BT4" s="436"/>
      <c r="BU4" s="437"/>
      <c r="BV4" s="435">
        <v>62706746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1.1000000000000001</v>
      </c>
      <c r="CU4" s="576"/>
      <c r="CV4" s="576"/>
      <c r="CW4" s="576"/>
      <c r="CX4" s="576"/>
      <c r="CY4" s="576"/>
      <c r="CZ4" s="576"/>
      <c r="DA4" s="577"/>
      <c r="DB4" s="575">
        <v>0.5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63851039</v>
      </c>
      <c r="BO5" s="407"/>
      <c r="BP5" s="407"/>
      <c r="BQ5" s="407"/>
      <c r="BR5" s="407"/>
      <c r="BS5" s="407"/>
      <c r="BT5" s="407"/>
      <c r="BU5" s="408"/>
      <c r="BV5" s="406">
        <v>62209521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96.2</v>
      </c>
      <c r="CU5" s="404"/>
      <c r="CV5" s="404"/>
      <c r="CW5" s="404"/>
      <c r="CX5" s="404"/>
      <c r="CY5" s="404"/>
      <c r="CZ5" s="404"/>
      <c r="DA5" s="405"/>
      <c r="DB5" s="403">
        <v>94.7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715053</v>
      </c>
      <c r="BO6" s="407"/>
      <c r="BP6" s="407"/>
      <c r="BQ6" s="407"/>
      <c r="BR6" s="407"/>
      <c r="BS6" s="407"/>
      <c r="BT6" s="407"/>
      <c r="BU6" s="408"/>
      <c r="BV6" s="406">
        <v>497225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96.2</v>
      </c>
      <c r="CU6" s="550"/>
      <c r="CV6" s="550"/>
      <c r="CW6" s="550"/>
      <c r="CX6" s="550"/>
      <c r="CY6" s="550"/>
      <c r="CZ6" s="550"/>
      <c r="DA6" s="551"/>
      <c r="DB6" s="549">
        <v>94.7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331027</v>
      </c>
      <c r="BO7" s="407"/>
      <c r="BP7" s="407"/>
      <c r="BQ7" s="407"/>
      <c r="BR7" s="407"/>
      <c r="BS7" s="407"/>
      <c r="BT7" s="407"/>
      <c r="BU7" s="408"/>
      <c r="BV7" s="406">
        <v>332876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35082155</v>
      </c>
      <c r="CU7" s="407"/>
      <c r="CV7" s="407"/>
      <c r="CW7" s="407"/>
      <c r="CX7" s="407"/>
      <c r="CY7" s="407"/>
      <c r="CZ7" s="407"/>
      <c r="DA7" s="408"/>
      <c r="DB7" s="406">
        <v>34874894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384026</v>
      </c>
      <c r="BO8" s="407"/>
      <c r="BP8" s="407"/>
      <c r="BQ8" s="407"/>
      <c r="BR8" s="407"/>
      <c r="BS8" s="407"/>
      <c r="BT8" s="407"/>
      <c r="BU8" s="408"/>
      <c r="BV8" s="406">
        <v>164349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0.44</v>
      </c>
      <c r="CU8" s="510"/>
      <c r="CV8" s="510"/>
      <c r="CW8" s="510"/>
      <c r="CX8" s="510"/>
      <c r="CY8" s="510"/>
      <c r="CZ8" s="510"/>
      <c r="DA8" s="511"/>
      <c r="DB8" s="509">
        <v>0.44</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112937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219677</v>
      </c>
      <c r="BO9" s="407"/>
      <c r="BP9" s="407"/>
      <c r="BQ9" s="407"/>
      <c r="BR9" s="407"/>
      <c r="BS9" s="407"/>
      <c r="BT9" s="407"/>
      <c r="BU9" s="408"/>
      <c r="BV9" s="406">
        <v>-1888728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16.100000000000001</v>
      </c>
      <c r="CU9" s="404"/>
      <c r="CV9" s="404"/>
      <c r="CW9" s="404"/>
      <c r="CX9" s="404"/>
      <c r="CY9" s="404"/>
      <c r="CZ9" s="404"/>
      <c r="DA9" s="405"/>
      <c r="DB9" s="403">
        <v>16.2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119422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61091</v>
      </c>
      <c r="BO10" s="407"/>
      <c r="BP10" s="407"/>
      <c r="BQ10" s="407"/>
      <c r="BR10" s="407"/>
      <c r="BS10" s="407"/>
      <c r="BT10" s="407"/>
      <c r="BU10" s="408"/>
      <c r="BV10" s="406">
        <v>540401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11340</v>
      </c>
      <c r="BO11" s="407"/>
      <c r="BP11" s="407"/>
      <c r="BQ11" s="407"/>
      <c r="BR11" s="407"/>
      <c r="BS11" s="407"/>
      <c r="BT11" s="407"/>
      <c r="BU11" s="408"/>
      <c r="BV11" s="406">
        <v>8231</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107798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500000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106851</v>
      </c>
      <c r="S13" s="494"/>
      <c r="T13" s="494"/>
      <c r="U13" s="494"/>
      <c r="V13" s="495"/>
      <c r="W13" s="496" t="s">
        <v>131</v>
      </c>
      <c r="X13" s="392"/>
      <c r="Y13" s="392"/>
      <c r="Z13" s="392"/>
      <c r="AA13" s="392"/>
      <c r="AB13" s="393"/>
      <c r="AC13" s="359">
        <v>7484</v>
      </c>
      <c r="AD13" s="360"/>
      <c r="AE13" s="360"/>
      <c r="AF13" s="360"/>
      <c r="AG13" s="361"/>
      <c r="AH13" s="359">
        <v>8816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-207892</v>
      </c>
      <c r="BO13" s="407"/>
      <c r="BP13" s="407"/>
      <c r="BQ13" s="407"/>
      <c r="BR13" s="407"/>
      <c r="BS13" s="407"/>
      <c r="BT13" s="407"/>
      <c r="BU13" s="408"/>
      <c r="BV13" s="406">
        <v>-1340096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15.2</v>
      </c>
      <c r="CU13" s="404"/>
      <c r="CV13" s="404"/>
      <c r="CW13" s="404"/>
      <c r="CX13" s="404"/>
      <c r="CY13" s="404"/>
      <c r="CZ13" s="404"/>
      <c r="DA13" s="405"/>
      <c r="DB13" s="403">
        <v>15.5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109747</v>
      </c>
      <c r="S14" s="494"/>
      <c r="T14" s="494"/>
      <c r="U14" s="494"/>
      <c r="V14" s="495"/>
      <c r="W14" s="497"/>
      <c r="X14" s="395"/>
      <c r="Y14" s="395"/>
      <c r="Z14" s="395"/>
      <c r="AA14" s="395"/>
      <c r="AB14" s="396"/>
      <c r="AC14" s="486">
        <v>13</v>
      </c>
      <c r="AD14" s="487"/>
      <c r="AE14" s="487"/>
      <c r="AF14" s="487"/>
      <c r="AG14" s="488"/>
      <c r="AH14" s="486">
        <v>14.5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28.1</v>
      </c>
      <c r="CU14" s="504"/>
      <c r="CV14" s="504"/>
      <c r="CW14" s="504"/>
      <c r="CX14" s="504"/>
      <c r="CY14" s="504"/>
      <c r="CZ14" s="504"/>
      <c r="DA14" s="505"/>
      <c r="DB14" s="503">
        <v>24.4</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108954</v>
      </c>
      <c r="S15" s="494"/>
      <c r="T15" s="494"/>
      <c r="U15" s="494"/>
      <c r="V15" s="495"/>
      <c r="W15" s="496" t="s">
        <v>137</v>
      </c>
      <c r="X15" s="392"/>
      <c r="Y15" s="392"/>
      <c r="Z15" s="392"/>
      <c r="AA15" s="392"/>
      <c r="AB15" s="393"/>
      <c r="AC15" s="359">
        <v>16960</v>
      </c>
      <c r="AD15" s="360"/>
      <c r="AE15" s="360"/>
      <c r="AF15" s="360"/>
      <c r="AG15" s="361"/>
      <c r="AH15" s="359">
        <v>17578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13839905</v>
      </c>
      <c r="BO15" s="436"/>
      <c r="BP15" s="436"/>
      <c r="BQ15" s="436"/>
      <c r="BR15" s="436"/>
      <c r="BS15" s="436"/>
      <c r="BT15" s="436"/>
      <c r="BU15" s="437"/>
      <c r="BV15" s="435">
        <v>14141197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29.5</v>
      </c>
      <c r="AD16" s="487"/>
      <c r="AE16" s="487"/>
      <c r="AF16" s="487"/>
      <c r="AG16" s="488"/>
      <c r="AH16" s="486">
        <v>28.9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31544236</v>
      </c>
      <c r="BO16" s="407"/>
      <c r="BP16" s="407"/>
      <c r="BQ16" s="407"/>
      <c r="BR16" s="407"/>
      <c r="BS16" s="407"/>
      <c r="BT16" s="407"/>
      <c r="BU16" s="408"/>
      <c r="BV16" s="406">
        <v>31133615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32971</v>
      </c>
      <c r="AD17" s="360"/>
      <c r="AE17" s="360"/>
      <c r="AF17" s="360"/>
      <c r="AG17" s="361"/>
      <c r="AH17" s="359">
        <v>34499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17270460</v>
      </c>
      <c r="BO17" s="407"/>
      <c r="BP17" s="407"/>
      <c r="BQ17" s="407"/>
      <c r="BR17" s="407"/>
      <c r="BS17" s="407"/>
      <c r="BT17" s="407"/>
      <c r="BU17" s="408"/>
      <c r="BV17" s="406">
        <v>17676779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993.3</v>
      </c>
      <c r="M18" s="459"/>
      <c r="N18" s="459"/>
      <c r="O18" s="459"/>
      <c r="P18" s="459"/>
      <c r="Q18" s="459"/>
      <c r="R18" s="460"/>
      <c r="S18" s="460"/>
      <c r="T18" s="460"/>
      <c r="U18" s="460"/>
      <c r="V18" s="461"/>
      <c r="W18" s="477"/>
      <c r="X18" s="478"/>
      <c r="Y18" s="478"/>
      <c r="Z18" s="478"/>
      <c r="AA18" s="478"/>
      <c r="AB18" s="502"/>
      <c r="AC18" s="376">
        <v>57.4</v>
      </c>
      <c r="AD18" s="377"/>
      <c r="AE18" s="377"/>
      <c r="AF18" s="377"/>
      <c r="AG18" s="462"/>
      <c r="AH18" s="376">
        <v>56.7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34517566</v>
      </c>
      <c r="BO18" s="407"/>
      <c r="BP18" s="407"/>
      <c r="BQ18" s="407"/>
      <c r="BR18" s="407"/>
      <c r="BS18" s="407"/>
      <c r="BT18" s="407"/>
      <c r="BU18" s="408"/>
      <c r="BV18" s="406">
        <v>33128691</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114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42084031</v>
      </c>
      <c r="BO19" s="407"/>
      <c r="BP19" s="407"/>
      <c r="BQ19" s="407"/>
      <c r="BR19" s="407"/>
      <c r="BS19" s="407"/>
      <c r="BT19" s="407"/>
      <c r="BU19" s="408"/>
      <c r="BV19" s="406">
        <v>42384721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42371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50220094</v>
      </c>
      <c r="BO22" s="436"/>
      <c r="BP22" s="436"/>
      <c r="BQ22" s="436"/>
      <c r="BR22" s="436"/>
      <c r="BS22" s="436"/>
      <c r="BT22" s="436"/>
      <c r="BU22" s="437"/>
      <c r="BV22" s="435">
        <v>51646542</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30479114</v>
      </c>
      <c r="BO23" s="407"/>
      <c r="BP23" s="407"/>
      <c r="BQ23" s="407"/>
      <c r="BR23" s="407"/>
      <c r="BS23" s="407"/>
      <c r="BT23" s="407"/>
      <c r="BU23" s="408"/>
      <c r="BV23" s="406">
        <v>29942593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8260</v>
      </c>
      <c r="R24" s="360"/>
      <c r="S24" s="360"/>
      <c r="T24" s="360"/>
      <c r="U24" s="360"/>
      <c r="V24" s="361"/>
      <c r="W24" s="449"/>
      <c r="X24" s="386"/>
      <c r="Y24" s="387"/>
      <c r="Z24" s="362" t="s">
        <v>162</v>
      </c>
      <c r="AA24" s="363"/>
      <c r="AB24" s="363"/>
      <c r="AC24" s="363"/>
      <c r="AD24" s="363"/>
      <c r="AE24" s="363"/>
      <c r="AF24" s="363"/>
      <c r="AG24" s="364"/>
      <c r="AH24" s="359">
        <v>746</v>
      </c>
      <c r="AI24" s="360"/>
      <c r="AJ24" s="360"/>
      <c r="AK24" s="360"/>
      <c r="AL24" s="361"/>
      <c r="AM24" s="359">
        <v>2449118</v>
      </c>
      <c r="AN24" s="360"/>
      <c r="AO24" s="360"/>
      <c r="AP24" s="360"/>
      <c r="AQ24" s="360"/>
      <c r="AR24" s="361"/>
      <c r="AS24" s="359">
        <v>3283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35179878</v>
      </c>
      <c r="BO24" s="407"/>
      <c r="BP24" s="407"/>
      <c r="BQ24" s="407"/>
      <c r="BR24" s="407"/>
      <c r="BS24" s="407"/>
      <c r="BT24" s="407"/>
      <c r="BU24" s="408"/>
      <c r="BV24" s="406">
        <v>34675656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6740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10983879</v>
      </c>
      <c r="BO25" s="436"/>
      <c r="BP25" s="436"/>
      <c r="BQ25" s="436"/>
      <c r="BR25" s="436"/>
      <c r="BS25" s="436"/>
      <c r="BT25" s="436"/>
      <c r="BU25" s="437"/>
      <c r="BV25" s="435">
        <v>9500464</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5980</v>
      </c>
      <c r="R26" s="360"/>
      <c r="S26" s="360"/>
      <c r="T26" s="360"/>
      <c r="U26" s="360"/>
      <c r="V26" s="361"/>
      <c r="W26" s="449"/>
      <c r="X26" s="386"/>
      <c r="Y26" s="387"/>
      <c r="Z26" s="362" t="s">
        <v>168</v>
      </c>
      <c r="AA26" s="417"/>
      <c r="AB26" s="417"/>
      <c r="AC26" s="417"/>
      <c r="AD26" s="417"/>
      <c r="AE26" s="417"/>
      <c r="AF26" s="417"/>
      <c r="AG26" s="418"/>
      <c r="AH26" s="359">
        <v>44</v>
      </c>
      <c r="AI26" s="360"/>
      <c r="AJ26" s="360"/>
      <c r="AK26" s="360"/>
      <c r="AL26" s="361"/>
      <c r="AM26" s="359">
        <v>145156</v>
      </c>
      <c r="AN26" s="360"/>
      <c r="AO26" s="360"/>
      <c r="AP26" s="360"/>
      <c r="AQ26" s="360"/>
      <c r="AR26" s="361"/>
      <c r="AS26" s="359">
        <v>3299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4470</v>
      </c>
      <c r="R27" s="360"/>
      <c r="S27" s="360"/>
      <c r="T27" s="360"/>
      <c r="U27" s="360"/>
      <c r="V27" s="361"/>
      <c r="W27" s="449"/>
      <c r="X27" s="386"/>
      <c r="Y27" s="387"/>
      <c r="Z27" s="362" t="s">
        <v>171</v>
      </c>
      <c r="AA27" s="363"/>
      <c r="AB27" s="363"/>
      <c r="AC27" s="363"/>
      <c r="AD27" s="363"/>
      <c r="AE27" s="363"/>
      <c r="AF27" s="363"/>
      <c r="AG27" s="364"/>
      <c r="AH27" s="359">
        <v>8</v>
      </c>
      <c r="AI27" s="360"/>
      <c r="AJ27" s="360"/>
      <c r="AK27" s="360"/>
      <c r="AL27" s="361"/>
      <c r="AM27" s="359">
        <v>30193</v>
      </c>
      <c r="AN27" s="360"/>
      <c r="AO27" s="360"/>
      <c r="AP27" s="360"/>
      <c r="AQ27" s="360"/>
      <c r="AR27" s="361"/>
      <c r="AS27" s="359">
        <v>3774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3860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8422529</v>
      </c>
      <c r="BO28" s="436"/>
      <c r="BP28" s="436"/>
      <c r="BQ28" s="436"/>
      <c r="BR28" s="436"/>
      <c r="BS28" s="436"/>
      <c r="BT28" s="436"/>
      <c r="BU28" s="437"/>
      <c r="BV28" s="435">
        <v>8861438</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26</v>
      </c>
      <c r="M29" s="360"/>
      <c r="N29" s="360"/>
      <c r="O29" s="360"/>
      <c r="P29" s="361"/>
      <c r="Q29" s="359">
        <v>3600</v>
      </c>
      <c r="R29" s="360"/>
      <c r="S29" s="360"/>
      <c r="T29" s="360"/>
      <c r="U29" s="360"/>
      <c r="V29" s="361"/>
      <c r="W29" s="450"/>
      <c r="X29" s="451"/>
      <c r="Y29" s="452"/>
      <c r="Z29" s="362" t="s">
        <v>177</v>
      </c>
      <c r="AA29" s="363"/>
      <c r="AB29" s="363"/>
      <c r="AC29" s="363"/>
      <c r="AD29" s="363"/>
      <c r="AE29" s="363"/>
      <c r="AF29" s="363"/>
      <c r="AG29" s="364"/>
      <c r="AH29" s="359">
        <v>754</v>
      </c>
      <c r="AI29" s="360"/>
      <c r="AJ29" s="360"/>
      <c r="AK29" s="360"/>
      <c r="AL29" s="361"/>
      <c r="AM29" s="359">
        <v>2479311</v>
      </c>
      <c r="AN29" s="360"/>
      <c r="AO29" s="360"/>
      <c r="AP29" s="360"/>
      <c r="AQ29" s="360"/>
      <c r="AR29" s="361"/>
      <c r="AS29" s="359">
        <v>3288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482637</v>
      </c>
      <c r="BO29" s="407"/>
      <c r="BP29" s="407"/>
      <c r="BQ29" s="407"/>
      <c r="BR29" s="407"/>
      <c r="BS29" s="407"/>
      <c r="BT29" s="407"/>
      <c r="BU29" s="408"/>
      <c r="BV29" s="406">
        <v>672900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2454865</v>
      </c>
      <c r="BO30" s="441"/>
      <c r="BP30" s="441"/>
      <c r="BQ30" s="441"/>
      <c r="BR30" s="441"/>
      <c r="BS30" s="441"/>
      <c r="BT30" s="441"/>
      <c r="BU30" s="442"/>
      <c r="BV30" s="440">
        <v>2672747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f>IF(BG34="","",MAX(C34:D43,U34:V43,AM34:AN43)+1)</f>
        <v>11</v>
      </c>
      <c r="BF34" s="354"/>
      <c r="BG34" s="355" t="str">
        <f>IF('各会計、関係団体の財政状況及び健全化判断比率'!B36="","",'各会計、関係団体の財政状況及び健全化判断比率'!B36)</f>
        <v>工業団地整備事業特別会計</v>
      </c>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奥州金ケ崎行政事務組合（一般会計）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奥州市文化振興財団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バス事業特別会計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国民健康保険特別会計（直営診療施設勘定）</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奥州金ケ崎行政事務組合（胆江広域水道用水供給事業会計）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胆江農業管理センター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介護保険特別会計（保険事業勘定）</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IF('各会計、関係団体の財政状況及び健全化判断比率'!B35="","",'各会計、関係団体の財政状況及び健全化判断比率'!B35)</f>
        <v>病院事業会計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岩手県市町村総合事務組合（一般会計）</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江刺開発振興</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介護保険特別会計（介護サービス事業勘定）</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岩手県市町村総合事務組合（交通災害共済事業特別会計）</v>
      </c>
      <c r="BZ37" s="355"/>
      <c r="CA37" s="355"/>
      <c r="CB37" s="355"/>
      <c r="CC37" s="355"/>
      <c r="CD37" s="355"/>
      <c r="CE37" s="355"/>
      <c r="CF37" s="355"/>
      <c r="CG37" s="355"/>
      <c r="CH37" s="355"/>
      <c r="CI37" s="355"/>
      <c r="CJ37" s="355"/>
      <c r="CK37" s="355"/>
      <c r="CL37" s="355"/>
      <c r="CM37" s="355"/>
      <c r="CN37" s="163"/>
      <c r="CO37" s="354">
        <f t="shared" si="3"/>
        <v>22</v>
      </c>
      <c r="CP37" s="354"/>
      <c r="CQ37" s="355" t="str">
        <f>IF('各会計、関係団体の財政状況及び健全化判断比率'!BS10="","",'各会計、関係団体の財政状況及び健全化判断比率'!BS10)</f>
        <v>江刺畜産公社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7</v>
      </c>
      <c r="V38" s="354"/>
      <c r="W38" s="355" t="str">
        <f>IF('各会計、関係団体の財政状況及び健全化判断比率'!B32="","",'各会計、関係団体の財政状況及び健全化判断比率'!B32)</f>
        <v>後期高齢者医療特別会計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岩手県後期高齢者医療広域連合（一般会計）</v>
      </c>
      <c r="BZ38" s="355"/>
      <c r="CA38" s="355"/>
      <c r="CB38" s="355"/>
      <c r="CC38" s="355"/>
      <c r="CD38" s="355"/>
      <c r="CE38" s="355"/>
      <c r="CF38" s="355"/>
      <c r="CG38" s="355"/>
      <c r="CH38" s="355"/>
      <c r="CI38" s="355"/>
      <c r="CJ38" s="355"/>
      <c r="CK38" s="355"/>
      <c r="CL38" s="355"/>
      <c r="CM38" s="355"/>
      <c r="CN38" s="163"/>
      <c r="CO38" s="354">
        <f t="shared" si="3"/>
        <v>23</v>
      </c>
      <c r="CP38" s="354"/>
      <c r="CQ38" s="355" t="str">
        <f>IF('各会計、関係団体の財政状況及び健全化判断比率'!BS11="","",'各会計、関係団体の財政状況及び健全化判断比率'!BS11)</f>
        <v>ひめかゆ</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17</v>
      </c>
      <c r="BX39" s="354"/>
      <c r="BY39" s="355" t="str">
        <f>IF('各会計、関係団体の財政状況及び健全化判断比率'!B73="","",'各会計、関係団体の財政状況及び健全化判断比率'!B73)</f>
        <v>岩手県後期高齢者医療広域連合（後期高齢者医療特別会計）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f t="shared" si="3"/>
        <v>24</v>
      </c>
      <c r="CP39" s="354"/>
      <c r="CQ39" s="355" t="str">
        <f>IF('各会計、関係団体の財政状況及び健全化判断比率'!BS12="","",'各会計、関係団体の財政状況及び健全化判断比率'!BS12)</f>
        <v>まちづくり奥州</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18</v>
      </c>
      <c r="BX40" s="354"/>
      <c r="BY40" s="355" t="str">
        <f>IF('各会計、関係団体の財政状況及び健全化判断比率'!B74="","",'各会計、関係団体の財政状況及び健全化判断比率'!B74)</f>
        <v>岩手県競馬組合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60WmFLMXoG97w9PC4YNcX3x/9zp4HwHiynXng2EcN1VsjOG/PLxI4Lbf+wbF025O0ql9W4jvndhQHd2reybBQg==" saltValue="UFtte1YXiKKxznIXO7wq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539</v>
      </c>
      <c r="D34" s="1136"/>
      <c r="E34" s="1137"/>
      <c r="F34" s="32">
        <v>4.82</v>
      </c>
      <c r="G34" s="33">
        <v>6.99</v>
      </c>
      <c r="H34" s="33">
        <v>10.02</v>
      </c>
      <c r="I34" s="33">
        <v>8.81</v>
      </c>
      <c r="J34" s="34">
        <v>7.44</v>
      </c>
      <c r="K34" s="22"/>
      <c r="L34" s="22"/>
      <c r="M34" s="22"/>
      <c r="N34" s="22"/>
      <c r="O34" s="22"/>
      <c r="P34" s="22"/>
    </row>
    <row r="35" spans="1:16" ht="39" customHeight="1" x14ac:dyDescent="0.15">
      <c r="A35" s="22"/>
      <c r="B35" s="35"/>
      <c r="C35" s="1132" t="s">
        <v>540</v>
      </c>
      <c r="D35" s="1132"/>
      <c r="E35" s="1133"/>
      <c r="F35" s="36">
        <v>6.82</v>
      </c>
      <c r="G35" s="37">
        <v>6.28</v>
      </c>
      <c r="H35" s="37">
        <v>6.39</v>
      </c>
      <c r="I35" s="37">
        <v>5.94</v>
      </c>
      <c r="J35" s="38">
        <v>5.86</v>
      </c>
      <c r="K35" s="22"/>
      <c r="L35" s="22"/>
      <c r="M35" s="22"/>
      <c r="N35" s="22"/>
      <c r="O35" s="22"/>
      <c r="P35" s="22"/>
    </row>
    <row r="36" spans="1:16" ht="39" customHeight="1" x14ac:dyDescent="0.15">
      <c r="A36" s="22"/>
      <c r="B36" s="35"/>
      <c r="C36" s="1132" t="s">
        <v>541</v>
      </c>
      <c r="D36" s="1132"/>
      <c r="E36" s="1133"/>
      <c r="F36" s="36">
        <v>1.63</v>
      </c>
      <c r="G36" s="37">
        <v>1.53</v>
      </c>
      <c r="H36" s="37">
        <v>1.63</v>
      </c>
      <c r="I36" s="37">
        <v>1.61</v>
      </c>
      <c r="J36" s="38">
        <v>1.84</v>
      </c>
      <c r="K36" s="22"/>
      <c r="L36" s="22"/>
      <c r="M36" s="22"/>
      <c r="N36" s="22"/>
      <c r="O36" s="22"/>
      <c r="P36" s="22"/>
    </row>
    <row r="37" spans="1:16" ht="39" customHeight="1" x14ac:dyDescent="0.15">
      <c r="A37" s="22"/>
      <c r="B37" s="35"/>
      <c r="C37" s="1132" t="s">
        <v>542</v>
      </c>
      <c r="D37" s="1132"/>
      <c r="E37" s="1133"/>
      <c r="F37" s="36">
        <v>1.88</v>
      </c>
      <c r="G37" s="37">
        <v>7.7</v>
      </c>
      <c r="H37" s="37">
        <v>6</v>
      </c>
      <c r="I37" s="37">
        <v>0.47</v>
      </c>
      <c r="J37" s="38">
        <v>1.0900000000000001</v>
      </c>
      <c r="K37" s="22"/>
      <c r="L37" s="22"/>
      <c r="M37" s="22"/>
      <c r="N37" s="22"/>
      <c r="O37" s="22"/>
      <c r="P37" s="22"/>
    </row>
    <row r="38" spans="1:16" ht="39" customHeight="1" x14ac:dyDescent="0.15">
      <c r="A38" s="22"/>
      <c r="B38" s="35"/>
      <c r="C38" s="1132" t="s">
        <v>543</v>
      </c>
      <c r="D38" s="1132"/>
      <c r="E38" s="1133"/>
      <c r="F38" s="36">
        <v>0.02</v>
      </c>
      <c r="G38" s="37">
        <v>0.75</v>
      </c>
      <c r="H38" s="37">
        <v>1.48</v>
      </c>
      <c r="I38" s="37">
        <v>1.1200000000000001</v>
      </c>
      <c r="J38" s="38">
        <v>0.53</v>
      </c>
      <c r="K38" s="22"/>
      <c r="L38" s="22"/>
      <c r="M38" s="22"/>
      <c r="N38" s="22"/>
      <c r="O38" s="22"/>
      <c r="P38" s="22"/>
    </row>
    <row r="39" spans="1:16" ht="39" customHeight="1" x14ac:dyDescent="0.15">
      <c r="A39" s="22"/>
      <c r="B39" s="35"/>
      <c r="C39" s="1132" t="s">
        <v>544</v>
      </c>
      <c r="D39" s="1132"/>
      <c r="E39" s="1133"/>
      <c r="F39" s="36">
        <v>0.16</v>
      </c>
      <c r="G39" s="37">
        <v>0.54</v>
      </c>
      <c r="H39" s="37">
        <v>0.32</v>
      </c>
      <c r="I39" s="37">
        <v>0.06</v>
      </c>
      <c r="J39" s="38">
        <v>0.22</v>
      </c>
      <c r="K39" s="22"/>
      <c r="L39" s="22"/>
      <c r="M39" s="22"/>
      <c r="N39" s="22"/>
      <c r="O39" s="22"/>
      <c r="P39" s="22"/>
    </row>
    <row r="40" spans="1:16" ht="39" customHeight="1" x14ac:dyDescent="0.15">
      <c r="A40" s="22"/>
      <c r="B40" s="35"/>
      <c r="C40" s="1132" t="s">
        <v>545</v>
      </c>
      <c r="D40" s="1132"/>
      <c r="E40" s="1133"/>
      <c r="F40" s="36">
        <v>0</v>
      </c>
      <c r="G40" s="37">
        <v>0</v>
      </c>
      <c r="H40" s="37">
        <v>0.01</v>
      </c>
      <c r="I40" s="37">
        <v>0.01</v>
      </c>
      <c r="J40" s="38">
        <v>0.01</v>
      </c>
      <c r="K40" s="22"/>
      <c r="L40" s="22"/>
      <c r="M40" s="22"/>
      <c r="N40" s="22"/>
      <c r="O40" s="22"/>
      <c r="P40" s="22"/>
    </row>
    <row r="41" spans="1:16" ht="39" customHeight="1" x14ac:dyDescent="0.15">
      <c r="A41" s="22"/>
      <c r="B41" s="35"/>
      <c r="C41" s="1132" t="s">
        <v>546</v>
      </c>
      <c r="D41" s="1132"/>
      <c r="E41" s="1133"/>
      <c r="F41" s="36">
        <v>0</v>
      </c>
      <c r="G41" s="37">
        <v>0</v>
      </c>
      <c r="H41" s="37">
        <v>0</v>
      </c>
      <c r="I41" s="37">
        <v>0</v>
      </c>
      <c r="J41" s="38">
        <v>0.01</v>
      </c>
      <c r="K41" s="22"/>
      <c r="L41" s="22"/>
      <c r="M41" s="22"/>
      <c r="N41" s="22"/>
      <c r="O41" s="22"/>
      <c r="P41" s="22"/>
    </row>
    <row r="42" spans="1:16" ht="39" customHeight="1" x14ac:dyDescent="0.15">
      <c r="A42" s="22"/>
      <c r="B42" s="39"/>
      <c r="C42" s="1132" t="s">
        <v>547</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548</v>
      </c>
      <c r="D43" s="1134"/>
      <c r="E43" s="1135"/>
      <c r="F43" s="41">
        <v>0</v>
      </c>
      <c r="G43" s="42">
        <v>0</v>
      </c>
      <c r="H43" s="42">
        <v>0</v>
      </c>
      <c r="I43" s="42">
        <v>0.01</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iPVScLrhUn0iK4vbQUPoIHBpBX4Bj3BRLE3BvHa/IoEi25HdD1YDhrMleF2WKCX+q4ic0OFUg0mwI99jbhs0w==" saltValue="RUYbz2QENGF3vgbvnui1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7491</v>
      </c>
      <c r="L45" s="58">
        <v>7187</v>
      </c>
      <c r="M45" s="58">
        <v>9269</v>
      </c>
      <c r="N45" s="58">
        <v>6902</v>
      </c>
      <c r="O45" s="59">
        <v>6783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15">
      <c r="A48" s="46"/>
      <c r="B48" s="1163"/>
      <c r="C48" s="1164"/>
      <c r="D48" s="60"/>
      <c r="E48" s="1140" t="s">
        <v>13</v>
      </c>
      <c r="F48" s="1140"/>
      <c r="G48" s="1140"/>
      <c r="H48" s="1140"/>
      <c r="I48" s="1140"/>
      <c r="J48" s="1141"/>
      <c r="K48" s="61">
        <v>3142</v>
      </c>
      <c r="L48" s="62">
        <v>2739</v>
      </c>
      <c r="M48" s="62">
        <v>2591</v>
      </c>
      <c r="N48" s="62">
        <v>2613</v>
      </c>
      <c r="O48" s="63">
        <v>2720</v>
      </c>
      <c r="P48" s="46"/>
      <c r="Q48" s="46"/>
      <c r="R48" s="46"/>
      <c r="S48" s="46"/>
      <c r="T48" s="46"/>
      <c r="U48" s="46"/>
    </row>
    <row r="49" spans="1:21" ht="30.75" customHeight="1" x14ac:dyDescent="0.15">
      <c r="A49" s="46"/>
      <c r="B49" s="1163"/>
      <c r="C49" s="1164"/>
      <c r="D49" s="60"/>
      <c r="E49" s="1140" t="s">
        <v>14</v>
      </c>
      <c r="F49" s="1140"/>
      <c r="G49" s="1140"/>
      <c r="H49" s="1140"/>
      <c r="I49" s="1140"/>
      <c r="J49" s="1141"/>
      <c r="K49" s="61">
        <v>105</v>
      </c>
      <c r="L49" s="62">
        <v>107</v>
      </c>
      <c r="M49" s="62">
        <v>107</v>
      </c>
      <c r="N49" s="62">
        <v>111</v>
      </c>
      <c r="O49" s="63">
        <v>108</v>
      </c>
      <c r="P49" s="46"/>
      <c r="Q49" s="46"/>
      <c r="R49" s="46"/>
      <c r="S49" s="46"/>
      <c r="T49" s="46"/>
      <c r="U49" s="46"/>
    </row>
    <row r="50" spans="1:21" ht="30.75" customHeight="1" x14ac:dyDescent="0.15">
      <c r="A50" s="46"/>
      <c r="B50" s="1163"/>
      <c r="C50" s="1164"/>
      <c r="D50" s="60"/>
      <c r="E50" s="1140" t="s">
        <v>15</v>
      </c>
      <c r="F50" s="1140"/>
      <c r="G50" s="1140"/>
      <c r="H50" s="1140"/>
      <c r="I50" s="1140"/>
      <c r="J50" s="1141"/>
      <c r="K50" s="61">
        <v>133</v>
      </c>
      <c r="L50" s="62">
        <v>96</v>
      </c>
      <c r="M50" s="62">
        <v>64</v>
      </c>
      <c r="N50" s="62">
        <v>33</v>
      </c>
      <c r="O50" s="63">
        <v>75</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492</v>
      </c>
      <c r="M51" s="62" t="s">
        <v>492</v>
      </c>
      <c r="N51" s="62" t="s">
        <v>492</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6443</v>
      </c>
      <c r="L52" s="62">
        <v>6167</v>
      </c>
      <c r="M52" s="62">
        <v>6111</v>
      </c>
      <c r="N52" s="62">
        <v>6166</v>
      </c>
      <c r="O52" s="63">
        <v>6057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4428</v>
      </c>
      <c r="L53" s="67">
        <v>3962</v>
      </c>
      <c r="M53" s="67">
        <v>5920</v>
      </c>
      <c r="N53" s="67">
        <v>3493</v>
      </c>
      <c r="O53" s="68">
        <v>3629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Gg6vkyObLri2HuO7z+7FVxJROHykoyGpCcJ0X7KXLOqDI7+JfLty5pUimKcWSv9fjaejKbg8KHycvNWE2e03A==" saltValue="3fBY4/fVnbixoWJOWvmbY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81" t="s">
        <v>30</v>
      </c>
      <c r="C41" s="1182"/>
      <c r="D41" s="103"/>
      <c r="E41" s="1183" t="s">
        <v>31</v>
      </c>
      <c r="F41" s="1183"/>
      <c r="G41" s="1183"/>
      <c r="H41" s="1184"/>
      <c r="I41" s="330">
        <v>64457</v>
      </c>
      <c r="J41" s="331">
        <v>61169</v>
      </c>
      <c r="K41" s="331">
        <v>54578</v>
      </c>
      <c r="L41" s="331">
        <v>51647</v>
      </c>
      <c r="M41" s="332">
        <v>50220</v>
      </c>
    </row>
    <row r="42" spans="2:13" ht="27.75" customHeight="1" x14ac:dyDescent="0.15">
      <c r="B42" s="1171"/>
      <c r="C42" s="1172"/>
      <c r="D42" s="104"/>
      <c r="E42" s="1175" t="s">
        <v>32</v>
      </c>
      <c r="F42" s="1175"/>
      <c r="G42" s="1175"/>
      <c r="H42" s="1176"/>
      <c r="I42" s="333">
        <v>50</v>
      </c>
      <c r="J42" s="334">
        <v>30</v>
      </c>
      <c r="K42" s="334">
        <v>13</v>
      </c>
      <c r="L42" s="334">
        <v>6</v>
      </c>
      <c r="M42" s="335">
        <v>0</v>
      </c>
    </row>
    <row r="43" spans="2:13" ht="27.75" customHeight="1" x14ac:dyDescent="0.15">
      <c r="B43" s="1171"/>
      <c r="C43" s="1172"/>
      <c r="D43" s="104"/>
      <c r="E43" s="1175" t="s">
        <v>33</v>
      </c>
      <c r="F43" s="1175"/>
      <c r="G43" s="1175"/>
      <c r="H43" s="1176"/>
      <c r="I43" s="333">
        <v>26597</v>
      </c>
      <c r="J43" s="334">
        <v>21557</v>
      </c>
      <c r="K43" s="334">
        <v>20845</v>
      </c>
      <c r="L43" s="334">
        <v>17971</v>
      </c>
      <c r="M43" s="335">
        <v>17607</v>
      </c>
    </row>
    <row r="44" spans="2:13" ht="27.75" customHeight="1" x14ac:dyDescent="0.15">
      <c r="B44" s="1171"/>
      <c r="C44" s="1172"/>
      <c r="D44" s="104"/>
      <c r="E44" s="1175" t="s">
        <v>34</v>
      </c>
      <c r="F44" s="1175"/>
      <c r="G44" s="1175"/>
      <c r="H44" s="1176"/>
      <c r="I44" s="333">
        <v>494</v>
      </c>
      <c r="J44" s="334">
        <v>413</v>
      </c>
      <c r="K44" s="334">
        <v>317</v>
      </c>
      <c r="L44" s="334">
        <v>264</v>
      </c>
      <c r="M44" s="335">
        <v>403</v>
      </c>
    </row>
    <row r="45" spans="2:13" ht="27.75" customHeight="1" x14ac:dyDescent="0.15">
      <c r="B45" s="1171"/>
      <c r="C45" s="1172"/>
      <c r="D45" s="104"/>
      <c r="E45" s="1175" t="s">
        <v>35</v>
      </c>
      <c r="F45" s="1175"/>
      <c r="G45" s="1175"/>
      <c r="H45" s="1176"/>
      <c r="I45" s="333">
        <v>5521</v>
      </c>
      <c r="J45" s="334">
        <v>5363</v>
      </c>
      <c r="K45" s="334">
        <v>5773</v>
      </c>
      <c r="L45" s="334">
        <v>6098</v>
      </c>
      <c r="M45" s="335">
        <v>6112</v>
      </c>
    </row>
    <row r="46" spans="2:13" ht="27.75" customHeight="1" x14ac:dyDescent="0.15">
      <c r="B46" s="1171"/>
      <c r="C46" s="1172"/>
      <c r="D46" s="105"/>
      <c r="E46" s="1175" t="s">
        <v>36</v>
      </c>
      <c r="F46" s="1175"/>
      <c r="G46" s="1175"/>
      <c r="H46" s="1176"/>
      <c r="I46" s="333" t="s">
        <v>492</v>
      </c>
      <c r="J46" s="334" t="s">
        <v>492</v>
      </c>
      <c r="K46" s="334" t="s">
        <v>492</v>
      </c>
      <c r="L46" s="334" t="s">
        <v>492</v>
      </c>
      <c r="M46" s="335" t="s">
        <v>492</v>
      </c>
    </row>
    <row r="47" spans="2:13" ht="27.75" customHeight="1" x14ac:dyDescent="0.15">
      <c r="B47" s="1171"/>
      <c r="C47" s="1172"/>
      <c r="D47" s="106"/>
      <c r="E47" s="1185" t="s">
        <v>37</v>
      </c>
      <c r="F47" s="1186"/>
      <c r="G47" s="1186"/>
      <c r="H47" s="1187"/>
      <c r="I47" s="333" t="s">
        <v>492</v>
      </c>
      <c r="J47" s="334" t="s">
        <v>492</v>
      </c>
      <c r="K47" s="334" t="s">
        <v>492</v>
      </c>
      <c r="L47" s="334" t="s">
        <v>492</v>
      </c>
      <c r="M47" s="335" t="s">
        <v>492</v>
      </c>
    </row>
    <row r="48" spans="2:13" ht="27.75" customHeight="1" x14ac:dyDescent="0.15">
      <c r="B48" s="1171"/>
      <c r="C48" s="1172"/>
      <c r="D48" s="104"/>
      <c r="E48" s="1175" t="s">
        <v>38</v>
      </c>
      <c r="F48" s="1175"/>
      <c r="G48" s="1175"/>
      <c r="H48" s="1176"/>
      <c r="I48" s="333" t="s">
        <v>492</v>
      </c>
      <c r="J48" s="334" t="s">
        <v>492</v>
      </c>
      <c r="K48" s="334" t="s">
        <v>492</v>
      </c>
      <c r="L48" s="334" t="s">
        <v>492</v>
      </c>
      <c r="M48" s="335" t="s">
        <v>492</v>
      </c>
    </row>
    <row r="49" spans="2:13" ht="27.75" customHeight="1" x14ac:dyDescent="0.15">
      <c r="B49" s="1173"/>
      <c r="C49" s="1174"/>
      <c r="D49" s="104"/>
      <c r="E49" s="1175" t="s">
        <v>39</v>
      </c>
      <c r="F49" s="1175"/>
      <c r="G49" s="1175"/>
      <c r="H49" s="1176"/>
      <c r="I49" s="333" t="s">
        <v>492</v>
      </c>
      <c r="J49" s="334" t="s">
        <v>492</v>
      </c>
      <c r="K49" s="334" t="s">
        <v>492</v>
      </c>
      <c r="L49" s="334" t="s">
        <v>492</v>
      </c>
      <c r="M49" s="335" t="s">
        <v>492</v>
      </c>
    </row>
    <row r="50" spans="2:13" ht="27.75" customHeight="1" x14ac:dyDescent="0.15">
      <c r="B50" s="1169" t="s">
        <v>40</v>
      </c>
      <c r="C50" s="1170"/>
      <c r="D50" s="107"/>
      <c r="E50" s="1175" t="s">
        <v>41</v>
      </c>
      <c r="F50" s="1175"/>
      <c r="G50" s="1175"/>
      <c r="H50" s="1176"/>
      <c r="I50" s="333">
        <v>12234</v>
      </c>
      <c r="J50" s="334">
        <v>12932</v>
      </c>
      <c r="K50" s="334">
        <v>12221</v>
      </c>
      <c r="L50" s="334">
        <v>13394</v>
      </c>
      <c r="M50" s="335">
        <v>12798</v>
      </c>
    </row>
    <row r="51" spans="2:13" ht="27.75" customHeight="1" x14ac:dyDescent="0.15">
      <c r="B51" s="1171"/>
      <c r="C51" s="1172"/>
      <c r="D51" s="104"/>
      <c r="E51" s="1175" t="s">
        <v>42</v>
      </c>
      <c r="F51" s="1175"/>
      <c r="G51" s="1175"/>
      <c r="H51" s="1176"/>
      <c r="I51" s="333">
        <v>212</v>
      </c>
      <c r="J51" s="334">
        <v>195</v>
      </c>
      <c r="K51" s="334">
        <v>178</v>
      </c>
      <c r="L51" s="334">
        <v>167</v>
      </c>
      <c r="M51" s="335">
        <v>157</v>
      </c>
    </row>
    <row r="52" spans="2:13" ht="27.75" customHeight="1" x14ac:dyDescent="0.15">
      <c r="B52" s="1173"/>
      <c r="C52" s="1174"/>
      <c r="D52" s="104"/>
      <c r="E52" s="1175" t="s">
        <v>43</v>
      </c>
      <c r="F52" s="1175"/>
      <c r="G52" s="1175"/>
      <c r="H52" s="1176"/>
      <c r="I52" s="333">
        <v>63905</v>
      </c>
      <c r="J52" s="334">
        <v>61097</v>
      </c>
      <c r="K52" s="334">
        <v>57557</v>
      </c>
      <c r="L52" s="334">
        <v>55395</v>
      </c>
      <c r="M52" s="335">
        <v>53222</v>
      </c>
    </row>
    <row r="53" spans="2:13" ht="27.75" customHeight="1" thickBot="1" x14ac:dyDescent="0.2">
      <c r="B53" s="1177" t="s">
        <v>19</v>
      </c>
      <c r="C53" s="1178"/>
      <c r="D53" s="108"/>
      <c r="E53" s="1179" t="s">
        <v>44</v>
      </c>
      <c r="F53" s="1179"/>
      <c r="G53" s="1179"/>
      <c r="H53" s="1180"/>
      <c r="I53" s="336">
        <v>20768</v>
      </c>
      <c r="J53" s="337">
        <v>14308</v>
      </c>
      <c r="K53" s="337">
        <v>11569</v>
      </c>
      <c r="L53" s="337">
        <v>7029</v>
      </c>
      <c r="M53" s="338">
        <v>8165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LrTU4oh1gC8PvIJSnz13GQPwvGp/XP7VV0fNcjy4hk/j20k601AsX9c3R+HU/Q7LRfKFHhh1LKgrwmob8zAVw==" saltValue="lkZM9nmXhYx8EiVljtA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339">
        <v>8321</v>
      </c>
      <c r="G55" s="339">
        <v>8861</v>
      </c>
      <c r="H55" s="340">
        <v>8423</v>
      </c>
    </row>
    <row r="56" spans="2:8" ht="52.5" customHeight="1" x14ac:dyDescent="0.15">
      <c r="B56" s="120"/>
      <c r="C56" s="1198" t="s">
        <v>47</v>
      </c>
      <c r="D56" s="1198"/>
      <c r="E56" s="1199"/>
      <c r="F56" s="341">
        <v>306</v>
      </c>
      <c r="G56" s="341">
        <v>673</v>
      </c>
      <c r="H56" s="342">
        <v>483</v>
      </c>
    </row>
    <row r="57" spans="2:8" ht="53.25" customHeight="1" x14ac:dyDescent="0.15">
      <c r="B57" s="120"/>
      <c r="C57" s="1200" t="s">
        <v>48</v>
      </c>
      <c r="D57" s="1200"/>
      <c r="E57" s="1201"/>
      <c r="F57" s="343">
        <v>2641</v>
      </c>
      <c r="G57" s="343">
        <v>2673</v>
      </c>
      <c r="H57" s="344">
        <v>2455</v>
      </c>
    </row>
    <row r="58" spans="2:8" ht="45.75" customHeight="1" x14ac:dyDescent="0.15">
      <c r="B58" s="121"/>
      <c r="C58" s="1188" t="s">
        <v>554</v>
      </c>
      <c r="D58" s="1189"/>
      <c r="E58" s="1190"/>
      <c r="F58" s="345">
        <v>1966</v>
      </c>
      <c r="G58" s="345">
        <v>1879</v>
      </c>
      <c r="H58" s="346">
        <v>1684</v>
      </c>
    </row>
    <row r="59" spans="2:8" ht="45.75" customHeight="1" x14ac:dyDescent="0.15">
      <c r="B59" s="121"/>
      <c r="C59" s="1188" t="s">
        <v>556</v>
      </c>
      <c r="D59" s="1189"/>
      <c r="E59" s="1190"/>
      <c r="F59" s="345">
        <v>132</v>
      </c>
      <c r="G59" s="345">
        <v>173</v>
      </c>
      <c r="H59" s="346">
        <v>242</v>
      </c>
    </row>
    <row r="60" spans="2:8" ht="45.75" customHeight="1" x14ac:dyDescent="0.15">
      <c r="B60" s="121"/>
      <c r="C60" s="1188" t="s">
        <v>555</v>
      </c>
      <c r="D60" s="1189"/>
      <c r="E60" s="1190"/>
      <c r="F60" s="345">
        <v>36</v>
      </c>
      <c r="G60" s="345">
        <v>215</v>
      </c>
      <c r="H60" s="346">
        <v>215</v>
      </c>
    </row>
    <row r="61" spans="2:8" ht="45.75" customHeight="1" x14ac:dyDescent="0.15">
      <c r="B61" s="121"/>
      <c r="C61" s="1188" t="s">
        <v>557</v>
      </c>
      <c r="D61" s="1189"/>
      <c r="E61" s="1190"/>
      <c r="F61" s="345">
        <v>163</v>
      </c>
      <c r="G61" s="345">
        <v>122</v>
      </c>
      <c r="H61" s="346">
        <v>80</v>
      </c>
    </row>
    <row r="62" spans="2:8" ht="45.75" customHeight="1" thickBot="1" x14ac:dyDescent="0.2">
      <c r="B62" s="122"/>
      <c r="C62" s="1191" t="s">
        <v>558</v>
      </c>
      <c r="D62" s="1192"/>
      <c r="E62" s="1193"/>
      <c r="F62" s="347">
        <v>133</v>
      </c>
      <c r="G62" s="347">
        <v>104</v>
      </c>
      <c r="H62" s="348">
        <v>74</v>
      </c>
    </row>
    <row r="63" spans="2:8" ht="52.5" customHeight="1" thickBot="1" x14ac:dyDescent="0.2">
      <c r="B63" s="123"/>
      <c r="C63" s="1194" t="s">
        <v>49</v>
      </c>
      <c r="D63" s="1194"/>
      <c r="E63" s="1195"/>
      <c r="F63" s="349">
        <v>11268</v>
      </c>
      <c r="G63" s="349">
        <v>12207</v>
      </c>
      <c r="H63" s="350">
        <v>11360</v>
      </c>
    </row>
    <row r="64" spans="2:8" x14ac:dyDescent="0.15"/>
  </sheetData>
  <sheetProtection algorithmName="SHA-512" hashValue="Kbhx0oXJqMNHN77R2bxpaTSv0gIFaY5rlznYq89tVqVKdsEfQ+uw/fBii11rzUAzG59juWrcif2675RDY4bTCg==" saltValue="WyGT7pL31ddL1SsIm8gf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35458</v>
      </c>
      <c r="E3" s="142"/>
      <c r="F3" s="143">
        <v>72756</v>
      </c>
      <c r="G3" s="144"/>
      <c r="H3" s="145"/>
    </row>
    <row r="4" spans="1:8" x14ac:dyDescent="0.15">
      <c r="A4" s="146"/>
      <c r="B4" s="147"/>
      <c r="C4" s="148"/>
      <c r="D4" s="149">
        <v>14366</v>
      </c>
      <c r="E4" s="150"/>
      <c r="F4" s="151">
        <v>32117</v>
      </c>
      <c r="G4" s="152"/>
      <c r="H4" s="153"/>
    </row>
    <row r="5" spans="1:8" x14ac:dyDescent="0.15">
      <c r="A5" s="134" t="s">
        <v>524</v>
      </c>
      <c r="B5" s="139"/>
      <c r="C5" s="140"/>
      <c r="D5" s="141">
        <v>30055</v>
      </c>
      <c r="E5" s="142"/>
      <c r="F5" s="143">
        <v>62281</v>
      </c>
      <c r="G5" s="144"/>
      <c r="H5" s="145"/>
    </row>
    <row r="6" spans="1:8" x14ac:dyDescent="0.15">
      <c r="A6" s="146"/>
      <c r="B6" s="147"/>
      <c r="C6" s="148"/>
      <c r="D6" s="149">
        <v>15238</v>
      </c>
      <c r="E6" s="150"/>
      <c r="F6" s="151">
        <v>38152</v>
      </c>
      <c r="G6" s="152"/>
      <c r="H6" s="153"/>
    </row>
    <row r="7" spans="1:8" x14ac:dyDescent="0.15">
      <c r="A7" s="134" t="s">
        <v>525</v>
      </c>
      <c r="B7" s="139"/>
      <c r="C7" s="140"/>
      <c r="D7" s="141">
        <v>27383</v>
      </c>
      <c r="E7" s="142"/>
      <c r="F7" s="143">
        <v>58940</v>
      </c>
      <c r="G7" s="144"/>
      <c r="H7" s="145"/>
    </row>
    <row r="8" spans="1:8" x14ac:dyDescent="0.15">
      <c r="A8" s="146"/>
      <c r="B8" s="147"/>
      <c r="C8" s="148"/>
      <c r="D8" s="149">
        <v>13331</v>
      </c>
      <c r="E8" s="150"/>
      <c r="F8" s="151">
        <v>33486</v>
      </c>
      <c r="G8" s="152"/>
      <c r="H8" s="153"/>
    </row>
    <row r="9" spans="1:8" x14ac:dyDescent="0.15">
      <c r="A9" s="134" t="s">
        <v>526</v>
      </c>
      <c r="B9" s="139"/>
      <c r="C9" s="140"/>
      <c r="D9" s="141">
        <v>49598</v>
      </c>
      <c r="E9" s="142"/>
      <c r="F9" s="143">
        <v>57336</v>
      </c>
      <c r="G9" s="144"/>
      <c r="H9" s="145"/>
    </row>
    <row r="10" spans="1:8" x14ac:dyDescent="0.15">
      <c r="A10" s="146"/>
      <c r="B10" s="147"/>
      <c r="C10" s="148"/>
      <c r="D10" s="149">
        <v>32915</v>
      </c>
      <c r="E10" s="150"/>
      <c r="F10" s="151">
        <v>34481</v>
      </c>
      <c r="G10" s="152"/>
      <c r="H10" s="153"/>
    </row>
    <row r="11" spans="1:8" x14ac:dyDescent="0.15">
      <c r="A11" s="134" t="s">
        <v>527</v>
      </c>
      <c r="B11" s="139"/>
      <c r="C11" s="140"/>
      <c r="D11" s="141">
        <v>62680</v>
      </c>
      <c r="E11" s="142"/>
      <c r="F11" s="143">
        <v>69665</v>
      </c>
      <c r="G11" s="144"/>
      <c r="H11" s="145"/>
    </row>
    <row r="12" spans="1:8" x14ac:dyDescent="0.15">
      <c r="A12" s="146"/>
      <c r="B12" s="147"/>
      <c r="C12" s="154"/>
      <c r="D12" s="149">
        <v>24360</v>
      </c>
      <c r="E12" s="150"/>
      <c r="F12" s="151">
        <v>39225</v>
      </c>
      <c r="G12" s="152"/>
      <c r="H12" s="153"/>
    </row>
    <row r="13" spans="1:8" x14ac:dyDescent="0.15">
      <c r="A13" s="134"/>
      <c r="B13" s="139"/>
      <c r="C13" s="140"/>
      <c r="D13" s="141">
        <v>41035</v>
      </c>
      <c r="E13" s="142"/>
      <c r="F13" s="143">
        <v>64196</v>
      </c>
      <c r="G13" s="155"/>
      <c r="H13" s="145"/>
    </row>
    <row r="14" spans="1:8" x14ac:dyDescent="0.15">
      <c r="A14" s="146"/>
      <c r="B14" s="147"/>
      <c r="C14" s="148"/>
      <c r="D14" s="149">
        <v>20042</v>
      </c>
      <c r="E14" s="150"/>
      <c r="F14" s="151">
        <v>35492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1.88</v>
      </c>
      <c r="C19" s="156">
        <f>ROUND(VALUE(SUBSTITUTE(実質収支比率等に係る経年分析!G$48,"▲","-")),2)</f>
        <v>7.7</v>
      </c>
      <c r="D19" s="156">
        <f>ROUND(VALUE(SUBSTITUTE(実質収支比率等に係る経年分析!H$48,"▲","-")),2)</f>
        <v>6</v>
      </c>
      <c r="E19" s="156">
        <f>ROUND(VALUE(SUBSTITUTE(実質収支比率等に係る経年分析!I$48,"▲","-")),2)</f>
        <v>0.47</v>
      </c>
      <c r="F19" s="156">
        <f>ROUND(VALUE(SUBSTITUTE(実質収支比率等に係る経年分析!J$48,"▲","-")),2)</f>
        <v>1.0900000000000001</v>
      </c>
    </row>
    <row r="20" spans="1:11" x14ac:dyDescent="0.15">
      <c r="A20" s="156" t="s">
        <v>53</v>
      </c>
      <c r="B20" s="156">
        <f>ROUND(VALUE(SUBSTITUTE(実質収支比率等に係る経年分析!F$47,"▲","-")),2)</f>
        <v>20.96</v>
      </c>
      <c r="C20" s="156">
        <f>ROUND(VALUE(SUBSTITUTE(実質収支比率等に係る経年分析!G$47,"▲","-")),2)</f>
        <v>22.96</v>
      </c>
      <c r="D20" s="156">
        <f>ROUND(VALUE(SUBSTITUTE(実質収支比率等に係る経年分析!H$47,"▲","-")),2)</f>
        <v>24.33</v>
      </c>
      <c r="E20" s="156">
        <f>ROUND(VALUE(SUBSTITUTE(実質収支比率等に係る経年分析!I$47,"▲","-")),2)</f>
        <v>25.41</v>
      </c>
      <c r="F20" s="156">
        <f>ROUND(VALUE(SUBSTITUTE(実質収支比率等に係る経年分析!J$47,"▲","-")),2)</f>
        <v>24.01</v>
      </c>
    </row>
    <row r="21" spans="1:11" x14ac:dyDescent="0.15">
      <c r="A21" s="156" t="s">
        <v>54</v>
      </c>
      <c r="B21" s="156">
        <f>IF(ISNUMBER(VALUE(SUBSTITUTE(実質収支比率等に係る経年分析!F$49,"▲","-"))),ROUND(VALUE(SUBSTITUTE(実質収支比率等に係る経年分析!F$49,"▲","-")),2),NA())</f>
        <v>-1.65</v>
      </c>
      <c r="C21" s="156">
        <f>IF(ISNUMBER(VALUE(SUBSTITUTE(実質収支比率等に係る経年分析!G$49,"▲","-"))),ROUND(VALUE(SUBSTITUTE(実質収支比率等に係る経年分析!G$49,"▲","-")),2),NA())</f>
        <v>8.4499999999999993</v>
      </c>
      <c r="D21" s="156">
        <f>IF(ISNUMBER(VALUE(SUBSTITUTE(実質収支比率等に係る経年分析!H$49,"▲","-"))),ROUND(VALUE(SUBSTITUTE(実質収支比率等に係る経年分析!H$49,"▲","-")),2),NA())</f>
        <v>-1.38</v>
      </c>
      <c r="E21" s="156">
        <f>IF(ISNUMBER(VALUE(SUBSTITUTE(実質収支比率等に係る経年分析!I$49,"▲","-"))),ROUND(VALUE(SUBSTITUTE(実質収支比率等に係る経年分析!I$49,"▲","-")),2),NA())</f>
        <v>-3.84</v>
      </c>
      <c r="F21" s="156">
        <f>IF(ISNUMBER(VALUE(SUBSTITUTE(実質収支比率等に係る経年分析!J$49,"▲","-"))),ROUND(VALUE(SUBSTITUTE(実質収支比率等に係る経年分析!J$49,"▲","-")),2),NA())</f>
        <v>-0.59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国民健康保険特別会計（直営診療施設勘定）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国民健康保険特別会計（事業勘定）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0.22</v>
      </c>
    </row>
    <row r="32" spans="1:11" x14ac:dyDescent="0.15">
      <c r="A32" s="157" t="str">
        <f>IF(連結実質赤字比率に係る赤字・黒字の構成分析!C$38="",NA(),連結実質赤字比率に係る赤字・黒字の構成分析!C$38)</f>
        <v>介護保険特別会計（保険事業勘定）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1.1200000000000001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0.53</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1.88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7.7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1.0900000000000001</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1.63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1.84</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6.82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6.28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6.39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5.94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5.86</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4.82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8.81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7.44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6443</v>
      </c>
      <c r="E42" s="158"/>
      <c r="F42" s="158"/>
      <c r="G42" s="158">
        <f>'実質公債費比率（分子）の構造'!L$52</f>
        <v>6167</v>
      </c>
      <c r="H42" s="158"/>
      <c r="I42" s="158"/>
      <c r="J42" s="158">
        <f>'実質公債費比率（分子）の構造'!M$52</f>
        <v>6111</v>
      </c>
      <c r="K42" s="158"/>
      <c r="L42" s="158"/>
      <c r="M42" s="158">
        <f>'実質公債費比率（分子）の構造'!N$52</f>
        <v>6166</v>
      </c>
      <c r="N42" s="158"/>
      <c r="O42" s="158"/>
      <c r="P42" s="158">
        <f>'実質公債費比率（分子）の構造'!O$52</f>
        <v>6057</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15">
      <c r="A44" s="158" t="s">
        <v>62</v>
      </c>
      <c r="B44" s="158">
        <f>'実質公債費比率（分子）の構造'!K$50</f>
        <v>133</v>
      </c>
      <c r="C44" s="158"/>
      <c r="D44" s="158"/>
      <c r="E44" s="158">
        <f>'実質公債費比率（分子）の構造'!L$50</f>
        <v>96</v>
      </c>
      <c r="F44" s="158"/>
      <c r="G44" s="158"/>
      <c r="H44" s="158">
        <f>'実質公債費比率（分子）の構造'!M$50</f>
        <v>64</v>
      </c>
      <c r="I44" s="158"/>
      <c r="J44" s="158"/>
      <c r="K44" s="158">
        <f>'実質公債費比率（分子）の構造'!N$50</f>
        <v>33</v>
      </c>
      <c r="L44" s="158"/>
      <c r="M44" s="158"/>
      <c r="N44" s="158">
        <f>'実質公債費比率（分子）の構造'!O$50</f>
        <v>75</v>
      </c>
      <c r="O44" s="158"/>
      <c r="P44" s="158"/>
    </row>
    <row r="45" spans="1:16" x14ac:dyDescent="0.15">
      <c r="A45" s="158" t="s">
        <v>63</v>
      </c>
      <c r="B45" s="158">
        <f>'実質公債費比率（分子）の構造'!K$49</f>
        <v>105</v>
      </c>
      <c r="C45" s="158"/>
      <c r="D45" s="158"/>
      <c r="E45" s="158">
        <f>'実質公債費比率（分子）の構造'!L$49</f>
        <v>107</v>
      </c>
      <c r="F45" s="158"/>
      <c r="G45" s="158"/>
      <c r="H45" s="158">
        <f>'実質公債費比率（分子）の構造'!M$49</f>
        <v>107</v>
      </c>
      <c r="I45" s="158"/>
      <c r="J45" s="158"/>
      <c r="K45" s="158">
        <f>'実質公債費比率（分子）の構造'!N$49</f>
        <v>111</v>
      </c>
      <c r="L45" s="158"/>
      <c r="M45" s="158"/>
      <c r="N45" s="158">
        <f>'実質公債費比率（分子）の構造'!O$49</f>
        <v>108</v>
      </c>
      <c r="O45" s="158"/>
      <c r="P45" s="158"/>
    </row>
    <row r="46" spans="1:16" x14ac:dyDescent="0.15">
      <c r="A46" s="158" t="s">
        <v>64</v>
      </c>
      <c r="B46" s="158">
        <f>'実質公債費比率（分子）の構造'!K$48</f>
        <v>3142</v>
      </c>
      <c r="C46" s="158"/>
      <c r="D46" s="158"/>
      <c r="E46" s="158">
        <f>'実質公債費比率（分子）の構造'!L$48</f>
        <v>2739</v>
      </c>
      <c r="F46" s="158"/>
      <c r="G46" s="158"/>
      <c r="H46" s="158">
        <f>'実質公債費比率（分子）の構造'!M$48</f>
        <v>2591</v>
      </c>
      <c r="I46" s="158"/>
      <c r="J46" s="158"/>
      <c r="K46" s="158">
        <f>'実質公債費比率（分子）の構造'!N$48</f>
        <v>2613</v>
      </c>
      <c r="L46" s="158"/>
      <c r="M46" s="158"/>
      <c r="N46" s="158">
        <f>'実質公債費比率（分子）の構造'!O$48</f>
        <v>2720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7491</v>
      </c>
      <c r="C49" s="158"/>
      <c r="D49" s="158"/>
      <c r="E49" s="158">
        <f>'実質公債費比率（分子）の構造'!L$45</f>
        <v>7187</v>
      </c>
      <c r="F49" s="158"/>
      <c r="G49" s="158"/>
      <c r="H49" s="158">
        <f>'実質公債費比率（分子）の構造'!M$45</f>
        <v>9269</v>
      </c>
      <c r="I49" s="158"/>
      <c r="J49" s="158"/>
      <c r="K49" s="158">
        <f>'実質公債費比率（分子）の構造'!N$45</f>
        <v>6902</v>
      </c>
      <c r="L49" s="158"/>
      <c r="M49" s="158"/>
      <c r="N49" s="158">
        <f>'実質公債費比率（分子）の構造'!O$45</f>
        <v>6783</v>
      </c>
      <c r="O49" s="158"/>
      <c r="P49" s="158"/>
    </row>
    <row r="50" spans="1:16" x14ac:dyDescent="0.15">
      <c r="A50" s="158" t="s">
        <v>67</v>
      </c>
      <c r="B50" s="158" t="e">
        <f>NA()</f>
        <v>#N/A</v>
      </c>
      <c r="C50" s="158">
        <f>IF(ISNUMBER('実質公債費比率（分子）の構造'!K$53),'実質公債費比率（分子）の構造'!K$53,NA())</f>
        <v>4428</v>
      </c>
      <c r="D50" s="158" t="e">
        <f>NA()</f>
        <v>#N/A</v>
      </c>
      <c r="E50" s="158" t="e">
        <f>NA()</f>
        <v>#N/A</v>
      </c>
      <c r="F50" s="158">
        <f>IF(ISNUMBER('実質公債費比率（分子）の構造'!L$53),'実質公債費比率（分子）の構造'!L$53,NA())</f>
        <v>3962</v>
      </c>
      <c r="G50" s="158" t="e">
        <f>NA()</f>
        <v>#N/A</v>
      </c>
      <c r="H50" s="158" t="e">
        <f>NA()</f>
        <v>#N/A</v>
      </c>
      <c r="I50" s="158">
        <f>IF(ISNUMBER('実質公債費比率（分子）の構造'!M$53),'実質公債費比率（分子）の構造'!M$53,NA())</f>
        <v>5920</v>
      </c>
      <c r="J50" s="158" t="e">
        <f>NA()</f>
        <v>#N/A</v>
      </c>
      <c r="K50" s="158" t="e">
        <f>NA()</f>
        <v>#N/A</v>
      </c>
      <c r="L50" s="158">
        <f>IF(ISNUMBER('実質公債費比率（分子）の構造'!N$53),'実質公債費比率（分子）の構造'!N$53,NA())</f>
        <v>3493</v>
      </c>
      <c r="M50" s="158" t="e">
        <f>NA()</f>
        <v>#N/A</v>
      </c>
      <c r="N50" s="158" t="e">
        <f>NA()</f>
        <v>#N/A</v>
      </c>
      <c r="O50" s="158">
        <f>IF(ISNUMBER('実質公債費比率（分子）の構造'!O$53),'実質公債費比率（分子）の構造'!O$53,NA())</f>
        <v>3629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63905</v>
      </c>
      <c r="E56" s="157"/>
      <c r="F56" s="157"/>
      <c r="G56" s="157">
        <f>'将来負担比率（分子）の構造'!J$52</f>
        <v>61097</v>
      </c>
      <c r="H56" s="157"/>
      <c r="I56" s="157"/>
      <c r="J56" s="157">
        <f>'将来負担比率（分子）の構造'!K$52</f>
        <v>57557</v>
      </c>
      <c r="K56" s="157"/>
      <c r="L56" s="157"/>
      <c r="M56" s="157">
        <f>'将来負担比率（分子）の構造'!L$52</f>
        <v>55395</v>
      </c>
      <c r="N56" s="157"/>
      <c r="O56" s="157"/>
      <c r="P56" s="157">
        <f>'将来負担比率（分子）の構造'!M$52</f>
        <v>53222</v>
      </c>
    </row>
    <row r="57" spans="1:16" x14ac:dyDescent="0.15">
      <c r="A57" s="157" t="s">
        <v>42</v>
      </c>
      <c r="B57" s="157"/>
      <c r="C57" s="157"/>
      <c r="D57" s="157">
        <f>'将来負担比率（分子）の構造'!I$51</f>
        <v>212</v>
      </c>
      <c r="E57" s="157"/>
      <c r="F57" s="157"/>
      <c r="G57" s="157">
        <f>'将来負担比率（分子）の構造'!J$51</f>
        <v>195</v>
      </c>
      <c r="H57" s="157"/>
      <c r="I57" s="157"/>
      <c r="J57" s="157">
        <f>'将来負担比率（分子）の構造'!K$51</f>
        <v>178</v>
      </c>
      <c r="K57" s="157"/>
      <c r="L57" s="157"/>
      <c r="M57" s="157">
        <f>'将来負担比率（分子）の構造'!L$51</f>
        <v>167</v>
      </c>
      <c r="N57" s="157"/>
      <c r="O57" s="157"/>
      <c r="P57" s="157">
        <f>'将来負担比率（分子）の構造'!M$51</f>
        <v>157</v>
      </c>
    </row>
    <row r="58" spans="1:16" x14ac:dyDescent="0.15">
      <c r="A58" s="157" t="s">
        <v>41</v>
      </c>
      <c r="B58" s="157"/>
      <c r="C58" s="157"/>
      <c r="D58" s="157">
        <f>'将来負担比率（分子）の構造'!I$50</f>
        <v>12234</v>
      </c>
      <c r="E58" s="157"/>
      <c r="F58" s="157"/>
      <c r="G58" s="157">
        <f>'将来負担比率（分子）の構造'!J$50</f>
        <v>12932</v>
      </c>
      <c r="H58" s="157"/>
      <c r="I58" s="157"/>
      <c r="J58" s="157">
        <f>'将来負担比率（分子）の構造'!K$50</f>
        <v>12221</v>
      </c>
      <c r="K58" s="157"/>
      <c r="L58" s="157"/>
      <c r="M58" s="157">
        <f>'将来負担比率（分子）の構造'!L$50</f>
        <v>13394</v>
      </c>
      <c r="N58" s="157"/>
      <c r="O58" s="157"/>
      <c r="P58" s="157">
        <f>'将来負担比率（分子）の構造'!M$50</f>
        <v>12798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5521</v>
      </c>
      <c r="C62" s="157"/>
      <c r="D62" s="157"/>
      <c r="E62" s="157">
        <f>'将来負担比率（分子）の構造'!J$45</f>
        <v>5363</v>
      </c>
      <c r="F62" s="157"/>
      <c r="G62" s="157"/>
      <c r="H62" s="157">
        <f>'将来負担比率（分子）の構造'!K$45</f>
        <v>5773</v>
      </c>
      <c r="I62" s="157"/>
      <c r="J62" s="157"/>
      <c r="K62" s="157">
        <f>'将来負担比率（分子）の構造'!L$45</f>
        <v>6098</v>
      </c>
      <c r="L62" s="157"/>
      <c r="M62" s="157"/>
      <c r="N62" s="157">
        <f>'将来負担比率（分子）の構造'!M$45</f>
        <v>6112</v>
      </c>
      <c r="O62" s="157"/>
      <c r="P62" s="157"/>
    </row>
    <row r="63" spans="1:16" x14ac:dyDescent="0.15">
      <c r="A63" s="157" t="s">
        <v>34</v>
      </c>
      <c r="B63" s="157">
        <f>'将来負担比率（分子）の構造'!I$44</f>
        <v>494</v>
      </c>
      <c r="C63" s="157"/>
      <c r="D63" s="157"/>
      <c r="E63" s="157">
        <f>'将来負担比率（分子）の構造'!J$44</f>
        <v>413</v>
      </c>
      <c r="F63" s="157"/>
      <c r="G63" s="157"/>
      <c r="H63" s="157">
        <f>'将来負担比率（分子）の構造'!K$44</f>
        <v>317</v>
      </c>
      <c r="I63" s="157"/>
      <c r="J63" s="157"/>
      <c r="K63" s="157">
        <f>'将来負担比率（分子）の構造'!L$44</f>
        <v>264</v>
      </c>
      <c r="L63" s="157"/>
      <c r="M63" s="157"/>
      <c r="N63" s="157">
        <f>'将来負担比率（分子）の構造'!M$44</f>
        <v>403</v>
      </c>
      <c r="O63" s="157"/>
      <c r="P63" s="157"/>
    </row>
    <row r="64" spans="1:16" x14ac:dyDescent="0.15">
      <c r="A64" s="157" t="s">
        <v>33</v>
      </c>
      <c r="B64" s="157">
        <f>'将来負担比率（分子）の構造'!I$43</f>
        <v>26597</v>
      </c>
      <c r="C64" s="157"/>
      <c r="D64" s="157"/>
      <c r="E64" s="157">
        <f>'将来負担比率（分子）の構造'!J$43</f>
        <v>21557</v>
      </c>
      <c r="F64" s="157"/>
      <c r="G64" s="157"/>
      <c r="H64" s="157">
        <f>'将来負担比率（分子）の構造'!K$43</f>
        <v>20845</v>
      </c>
      <c r="I64" s="157"/>
      <c r="J64" s="157"/>
      <c r="K64" s="157">
        <f>'将来負担比率（分子）の構造'!L$43</f>
        <v>17971</v>
      </c>
      <c r="L64" s="157"/>
      <c r="M64" s="157"/>
      <c r="N64" s="157">
        <f>'将来負担比率（分子）の構造'!M$43</f>
        <v>17607</v>
      </c>
      <c r="O64" s="157"/>
      <c r="P64" s="157"/>
    </row>
    <row r="65" spans="1:16" x14ac:dyDescent="0.15">
      <c r="A65" s="157" t="s">
        <v>32</v>
      </c>
      <c r="B65" s="157">
        <f>'将来負担比率（分子）の構造'!I$42</f>
        <v>50</v>
      </c>
      <c r="C65" s="157"/>
      <c r="D65" s="157"/>
      <c r="E65" s="157">
        <f>'将来負担比率（分子）の構造'!J$42</f>
        <v>30</v>
      </c>
      <c r="F65" s="157"/>
      <c r="G65" s="157"/>
      <c r="H65" s="157">
        <f>'将来負担比率（分子）の構造'!K$42</f>
        <v>13</v>
      </c>
      <c r="I65" s="157"/>
      <c r="J65" s="157"/>
      <c r="K65" s="157">
        <f>'将来負担比率（分子）の構造'!L$42</f>
        <v>6</v>
      </c>
      <c r="L65" s="157"/>
      <c r="M65" s="157"/>
      <c r="N65" s="157">
        <f>'将来負担比率（分子）の構造'!M$42</f>
        <v>0</v>
      </c>
      <c r="O65" s="157"/>
      <c r="P65" s="157"/>
    </row>
    <row r="66" spans="1:16" x14ac:dyDescent="0.15">
      <c r="A66" s="157" t="s">
        <v>31</v>
      </c>
      <c r="B66" s="157">
        <f>'将来負担比率（分子）の構造'!I$41</f>
        <v>64457</v>
      </c>
      <c r="C66" s="157"/>
      <c r="D66" s="157"/>
      <c r="E66" s="157">
        <f>'将来負担比率（分子）の構造'!J$41</f>
        <v>61169</v>
      </c>
      <c r="F66" s="157"/>
      <c r="G66" s="157"/>
      <c r="H66" s="157">
        <f>'将来負担比率（分子）の構造'!K$41</f>
        <v>54578</v>
      </c>
      <c r="I66" s="157"/>
      <c r="J66" s="157"/>
      <c r="K66" s="157">
        <f>'将来負担比率（分子）の構造'!L$41</f>
        <v>51647</v>
      </c>
      <c r="L66" s="157"/>
      <c r="M66" s="157"/>
      <c r="N66" s="157">
        <f>'将来負担比率（分子）の構造'!M$41</f>
        <v>50220</v>
      </c>
      <c r="O66" s="157"/>
      <c r="P66" s="157"/>
    </row>
    <row r="67" spans="1:16" x14ac:dyDescent="0.15">
      <c r="A67" s="157" t="s">
        <v>71</v>
      </c>
      <c r="B67" s="157" t="e">
        <f>NA()</f>
        <v>#N/A</v>
      </c>
      <c r="C67" s="157">
        <f>IF(ISNUMBER('将来負担比率（分子）の構造'!I$53), IF('将来負担比率（分子）の構造'!I$53 &lt; 0, 0, '将来負担比率（分子）の構造'!I$53), NA())</f>
        <v>20768</v>
      </c>
      <c r="D67" s="157" t="e">
        <f>NA()</f>
        <v>#N/A</v>
      </c>
      <c r="E67" s="157" t="e">
        <f>NA()</f>
        <v>#N/A</v>
      </c>
      <c r="F67" s="157">
        <f>IF(ISNUMBER('将来負担比率（分子）の構造'!J$53), IF('将来負担比率（分子）の構造'!J$53 &lt; 0, 0, '将来負担比率（分子）の構造'!J$53), NA())</f>
        <v>14308</v>
      </c>
      <c r="G67" s="157" t="e">
        <f>NA()</f>
        <v>#N/A</v>
      </c>
      <c r="H67" s="157" t="e">
        <f>NA()</f>
        <v>#N/A</v>
      </c>
      <c r="I67" s="157">
        <f>IF(ISNUMBER('将来負担比率（分子）の構造'!K$53), IF('将来負担比率（分子）の構造'!K$53 &lt; 0, 0, '将来負担比率（分子）の構造'!K$53), NA())</f>
        <v>11569</v>
      </c>
      <c r="J67" s="157" t="e">
        <f>NA()</f>
        <v>#N/A</v>
      </c>
      <c r="K67" s="157" t="e">
        <f>NA()</f>
        <v>#N/A</v>
      </c>
      <c r="L67" s="157">
        <f>IF(ISNUMBER('将来負担比率（分子）の構造'!L$53), IF('将来負担比率（分子）の構造'!L$53 &lt; 0, 0, '将来負担比率（分子）の構造'!L$53), NA())</f>
        <v>7029</v>
      </c>
      <c r="M67" s="157" t="e">
        <f>NA()</f>
        <v>#N/A</v>
      </c>
      <c r="N67" s="157" t="e">
        <f>NA()</f>
        <v>#N/A</v>
      </c>
      <c r="O67" s="157">
        <f>IF(ISNUMBER('将来負担比率（分子）の構造'!M$53), IF('将来負担比率（分子）の構造'!M$53 &lt; 0, 0, '将来負担比率（分子）の構造'!M$53), NA())</f>
        <v>8165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8321</v>
      </c>
      <c r="C72" s="161">
        <f>基金残高に係る経年分析!G55</f>
        <v>8861</v>
      </c>
      <c r="D72" s="161">
        <f>基金残高に係る経年分析!H55</f>
        <v>8423</v>
      </c>
    </row>
    <row r="73" spans="1:16" x14ac:dyDescent="0.15">
      <c r="A73" s="160" t="s">
        <v>74</v>
      </c>
      <c r="B73" s="161">
        <f>基金残高に係る経年分析!F56</f>
        <v>306</v>
      </c>
      <c r="C73" s="161">
        <f>基金残高に係る経年分析!G56</f>
        <v>673</v>
      </c>
      <c r="D73" s="161">
        <f>基金残高に係る経年分析!H56</f>
        <v>483</v>
      </c>
    </row>
    <row r="74" spans="1:16" x14ac:dyDescent="0.15">
      <c r="A74" s="160" t="s">
        <v>75</v>
      </c>
      <c r="B74" s="161">
        <f>基金残高に係る経年分析!F57</f>
        <v>2641</v>
      </c>
      <c r="C74" s="161">
        <f>基金残高に係る経年分析!G57</f>
        <v>2673</v>
      </c>
      <c r="D74" s="161">
        <f>基金残高に係る経年分析!H57</f>
        <v>2455</v>
      </c>
    </row>
  </sheetData>
  <sheetProtection algorithmName="SHA-512" hashValue="eg15z/syoQ2K20aPQcRBWKSnV2EwUM36038EEpQSMoAJt1Hu7RJPZ5Tv7HhCa6R03fHufRJE6o7jk+T/HNXXgA==" saltValue="7axHXO9sZJuqiNuY3Tw9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13231792</v>
      </c>
      <c r="S5" s="664"/>
      <c r="T5" s="664"/>
      <c r="U5" s="664"/>
      <c r="V5" s="664"/>
      <c r="W5" s="664"/>
      <c r="X5" s="664"/>
      <c r="Y5" s="689"/>
      <c r="Z5" s="702">
        <v>20.5</v>
      </c>
      <c r="AA5" s="702"/>
      <c r="AB5" s="702"/>
      <c r="AC5" s="702"/>
      <c r="AD5" s="703">
        <v>13231792</v>
      </c>
      <c r="AE5" s="703"/>
      <c r="AF5" s="703"/>
      <c r="AG5" s="703"/>
      <c r="AH5" s="703"/>
      <c r="AI5" s="703"/>
      <c r="AJ5" s="703"/>
      <c r="AK5" s="703"/>
      <c r="AL5" s="690">
        <v>36.9</v>
      </c>
      <c r="AM5" s="672"/>
      <c r="AN5" s="672"/>
      <c r="AO5" s="691"/>
      <c r="AP5" s="666" t="s">
        <v>216</v>
      </c>
      <c r="AQ5" s="667"/>
      <c r="AR5" s="667"/>
      <c r="AS5" s="667"/>
      <c r="AT5" s="667"/>
      <c r="AU5" s="667"/>
      <c r="AV5" s="667"/>
      <c r="AW5" s="667"/>
      <c r="AX5" s="667"/>
      <c r="AY5" s="667"/>
      <c r="AZ5" s="667"/>
      <c r="BA5" s="667"/>
      <c r="BB5" s="667"/>
      <c r="BC5" s="667"/>
      <c r="BD5" s="667"/>
      <c r="BE5" s="667"/>
      <c r="BF5" s="668"/>
      <c r="BG5" s="608">
        <v>13213283</v>
      </c>
      <c r="BH5" s="609"/>
      <c r="BI5" s="609"/>
      <c r="BJ5" s="609"/>
      <c r="BK5" s="609"/>
      <c r="BL5" s="609"/>
      <c r="BM5" s="609"/>
      <c r="BN5" s="610"/>
      <c r="BO5" s="646">
        <v>99.9</v>
      </c>
      <c r="BP5" s="646"/>
      <c r="BQ5" s="646"/>
      <c r="BR5" s="646"/>
      <c r="BS5" s="647">
        <v>611487</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851309</v>
      </c>
      <c r="S6" s="609"/>
      <c r="T6" s="609"/>
      <c r="U6" s="609"/>
      <c r="V6" s="609"/>
      <c r="W6" s="609"/>
      <c r="X6" s="609"/>
      <c r="Y6" s="610"/>
      <c r="Z6" s="646">
        <v>1.3</v>
      </c>
      <c r="AA6" s="646"/>
      <c r="AB6" s="646"/>
      <c r="AC6" s="646"/>
      <c r="AD6" s="647">
        <v>851309</v>
      </c>
      <c r="AE6" s="647"/>
      <c r="AF6" s="647"/>
      <c r="AG6" s="647"/>
      <c r="AH6" s="647"/>
      <c r="AI6" s="647"/>
      <c r="AJ6" s="647"/>
      <c r="AK6" s="647"/>
      <c r="AL6" s="611">
        <v>2.4</v>
      </c>
      <c r="AM6" s="612"/>
      <c r="AN6" s="612"/>
      <c r="AO6" s="648"/>
      <c r="AP6" s="605" t="s">
        <v>221</v>
      </c>
      <c r="AQ6" s="606"/>
      <c r="AR6" s="606"/>
      <c r="AS6" s="606"/>
      <c r="AT6" s="606"/>
      <c r="AU6" s="606"/>
      <c r="AV6" s="606"/>
      <c r="AW6" s="606"/>
      <c r="AX6" s="606"/>
      <c r="AY6" s="606"/>
      <c r="AZ6" s="606"/>
      <c r="BA6" s="606"/>
      <c r="BB6" s="606"/>
      <c r="BC6" s="606"/>
      <c r="BD6" s="606"/>
      <c r="BE6" s="606"/>
      <c r="BF6" s="607"/>
      <c r="BG6" s="608">
        <v>13213283</v>
      </c>
      <c r="BH6" s="609"/>
      <c r="BI6" s="609"/>
      <c r="BJ6" s="609"/>
      <c r="BK6" s="609"/>
      <c r="BL6" s="609"/>
      <c r="BM6" s="609"/>
      <c r="BN6" s="610"/>
      <c r="BO6" s="646">
        <v>99.9</v>
      </c>
      <c r="BP6" s="646"/>
      <c r="BQ6" s="646"/>
      <c r="BR6" s="646"/>
      <c r="BS6" s="647">
        <v>611487</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281276</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281276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4066</v>
      </c>
      <c r="S7" s="609"/>
      <c r="T7" s="609"/>
      <c r="U7" s="609"/>
      <c r="V7" s="609"/>
      <c r="W7" s="609"/>
      <c r="X7" s="609"/>
      <c r="Y7" s="610"/>
      <c r="Z7" s="646">
        <v>0</v>
      </c>
      <c r="AA7" s="646"/>
      <c r="AB7" s="646"/>
      <c r="AC7" s="646"/>
      <c r="AD7" s="647">
        <v>4066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5316045</v>
      </c>
      <c r="BH7" s="609"/>
      <c r="BI7" s="609"/>
      <c r="BJ7" s="609"/>
      <c r="BK7" s="609"/>
      <c r="BL7" s="609"/>
      <c r="BM7" s="609"/>
      <c r="BN7" s="610"/>
      <c r="BO7" s="646">
        <v>40.200000000000003</v>
      </c>
      <c r="BP7" s="646"/>
      <c r="BQ7" s="646"/>
      <c r="BR7" s="646"/>
      <c r="BS7" s="647">
        <v>182669</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7265659</v>
      </c>
      <c r="CS7" s="609"/>
      <c r="CT7" s="609"/>
      <c r="CU7" s="609"/>
      <c r="CV7" s="609"/>
      <c r="CW7" s="609"/>
      <c r="CX7" s="609"/>
      <c r="CY7" s="610"/>
      <c r="CZ7" s="646">
        <v>11.4</v>
      </c>
      <c r="DA7" s="646"/>
      <c r="DB7" s="646"/>
      <c r="DC7" s="646"/>
      <c r="DD7" s="614">
        <v>286001</v>
      </c>
      <c r="DE7" s="609"/>
      <c r="DF7" s="609"/>
      <c r="DG7" s="609"/>
      <c r="DH7" s="609"/>
      <c r="DI7" s="609"/>
      <c r="DJ7" s="609"/>
      <c r="DK7" s="609"/>
      <c r="DL7" s="609"/>
      <c r="DM7" s="609"/>
      <c r="DN7" s="609"/>
      <c r="DO7" s="609"/>
      <c r="DP7" s="610"/>
      <c r="DQ7" s="614">
        <v>6158733</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48669</v>
      </c>
      <c r="S8" s="609"/>
      <c r="T8" s="609"/>
      <c r="U8" s="609"/>
      <c r="V8" s="609"/>
      <c r="W8" s="609"/>
      <c r="X8" s="609"/>
      <c r="Y8" s="610"/>
      <c r="Z8" s="646">
        <v>0.1</v>
      </c>
      <c r="AA8" s="646"/>
      <c r="AB8" s="646"/>
      <c r="AC8" s="646"/>
      <c r="AD8" s="647">
        <v>48669</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151900</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21737796</v>
      </c>
      <c r="CS8" s="609"/>
      <c r="CT8" s="609"/>
      <c r="CU8" s="609"/>
      <c r="CV8" s="609"/>
      <c r="CW8" s="609"/>
      <c r="CX8" s="609"/>
      <c r="CY8" s="610"/>
      <c r="CZ8" s="646">
        <v>34</v>
      </c>
      <c r="DA8" s="646"/>
      <c r="DB8" s="646"/>
      <c r="DC8" s="646"/>
      <c r="DD8" s="614">
        <v>715207</v>
      </c>
      <c r="DE8" s="609"/>
      <c r="DF8" s="609"/>
      <c r="DG8" s="609"/>
      <c r="DH8" s="609"/>
      <c r="DI8" s="609"/>
      <c r="DJ8" s="609"/>
      <c r="DK8" s="609"/>
      <c r="DL8" s="609"/>
      <c r="DM8" s="609"/>
      <c r="DN8" s="609"/>
      <c r="DO8" s="609"/>
      <c r="DP8" s="610"/>
      <c r="DQ8" s="614">
        <v>11108359</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66924</v>
      </c>
      <c r="S9" s="609"/>
      <c r="T9" s="609"/>
      <c r="U9" s="609"/>
      <c r="V9" s="609"/>
      <c r="W9" s="609"/>
      <c r="X9" s="609"/>
      <c r="Y9" s="610"/>
      <c r="Z9" s="646">
        <v>0.1</v>
      </c>
      <c r="AA9" s="646"/>
      <c r="AB9" s="646"/>
      <c r="AC9" s="646"/>
      <c r="AD9" s="647">
        <v>66924</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4380379</v>
      </c>
      <c r="BH9" s="609"/>
      <c r="BI9" s="609"/>
      <c r="BJ9" s="609"/>
      <c r="BK9" s="609"/>
      <c r="BL9" s="609"/>
      <c r="BM9" s="609"/>
      <c r="BN9" s="610"/>
      <c r="BO9" s="646">
        <v>33.1</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5949260</v>
      </c>
      <c r="CS9" s="609"/>
      <c r="CT9" s="609"/>
      <c r="CU9" s="609"/>
      <c r="CV9" s="609"/>
      <c r="CW9" s="609"/>
      <c r="CX9" s="609"/>
      <c r="CY9" s="610"/>
      <c r="CZ9" s="646">
        <v>9.3000000000000007</v>
      </c>
      <c r="DA9" s="646"/>
      <c r="DB9" s="646"/>
      <c r="DC9" s="646"/>
      <c r="DD9" s="614">
        <v>29696</v>
      </c>
      <c r="DE9" s="609"/>
      <c r="DF9" s="609"/>
      <c r="DG9" s="609"/>
      <c r="DH9" s="609"/>
      <c r="DI9" s="609"/>
      <c r="DJ9" s="609"/>
      <c r="DK9" s="609"/>
      <c r="DL9" s="609"/>
      <c r="DM9" s="609"/>
      <c r="DN9" s="609"/>
      <c r="DO9" s="609"/>
      <c r="DP9" s="610"/>
      <c r="DQ9" s="614">
        <v>5110763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342542</v>
      </c>
      <c r="BH10" s="609"/>
      <c r="BI10" s="609"/>
      <c r="BJ10" s="609"/>
      <c r="BK10" s="609"/>
      <c r="BL10" s="609"/>
      <c r="BM10" s="609"/>
      <c r="BN10" s="610"/>
      <c r="BO10" s="646">
        <v>2.6</v>
      </c>
      <c r="BP10" s="646"/>
      <c r="BQ10" s="646"/>
      <c r="BR10" s="646"/>
      <c r="BS10" s="647">
        <v>56968</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132510</v>
      </c>
      <c r="CS10" s="609"/>
      <c r="CT10" s="609"/>
      <c r="CU10" s="609"/>
      <c r="CV10" s="609"/>
      <c r="CW10" s="609"/>
      <c r="CX10" s="609"/>
      <c r="CY10" s="610"/>
      <c r="CZ10" s="646">
        <v>0.2</v>
      </c>
      <c r="DA10" s="646"/>
      <c r="DB10" s="646"/>
      <c r="DC10" s="646"/>
      <c r="DD10" s="614">
        <v>43736</v>
      </c>
      <c r="DE10" s="609"/>
      <c r="DF10" s="609"/>
      <c r="DG10" s="609"/>
      <c r="DH10" s="609"/>
      <c r="DI10" s="609"/>
      <c r="DJ10" s="609"/>
      <c r="DK10" s="609"/>
      <c r="DL10" s="609"/>
      <c r="DM10" s="609"/>
      <c r="DN10" s="609"/>
      <c r="DO10" s="609"/>
      <c r="DP10" s="610"/>
      <c r="DQ10" s="614">
        <v>64131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2972832</v>
      </c>
      <c r="S11" s="609"/>
      <c r="T11" s="609"/>
      <c r="U11" s="609"/>
      <c r="V11" s="609"/>
      <c r="W11" s="609"/>
      <c r="X11" s="609"/>
      <c r="Y11" s="610"/>
      <c r="Z11" s="611">
        <v>4.5999999999999996</v>
      </c>
      <c r="AA11" s="612"/>
      <c r="AB11" s="612"/>
      <c r="AC11" s="613"/>
      <c r="AD11" s="614">
        <v>2972832</v>
      </c>
      <c r="AE11" s="609"/>
      <c r="AF11" s="609"/>
      <c r="AG11" s="609"/>
      <c r="AH11" s="609"/>
      <c r="AI11" s="609"/>
      <c r="AJ11" s="609"/>
      <c r="AK11" s="610"/>
      <c r="AL11" s="611">
        <v>8.3000000000000007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441224</v>
      </c>
      <c r="BH11" s="609"/>
      <c r="BI11" s="609"/>
      <c r="BJ11" s="609"/>
      <c r="BK11" s="609"/>
      <c r="BL11" s="609"/>
      <c r="BM11" s="609"/>
      <c r="BN11" s="610"/>
      <c r="BO11" s="646">
        <v>3.3</v>
      </c>
      <c r="BP11" s="646"/>
      <c r="BQ11" s="646"/>
      <c r="BR11" s="646"/>
      <c r="BS11" s="647">
        <v>125701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4665129</v>
      </c>
      <c r="CS11" s="609"/>
      <c r="CT11" s="609"/>
      <c r="CU11" s="609"/>
      <c r="CV11" s="609"/>
      <c r="CW11" s="609"/>
      <c r="CX11" s="609"/>
      <c r="CY11" s="610"/>
      <c r="CZ11" s="646">
        <v>7.3</v>
      </c>
      <c r="DA11" s="646"/>
      <c r="DB11" s="646"/>
      <c r="DC11" s="646"/>
      <c r="DD11" s="614">
        <v>1514906</v>
      </c>
      <c r="DE11" s="609"/>
      <c r="DF11" s="609"/>
      <c r="DG11" s="609"/>
      <c r="DH11" s="609"/>
      <c r="DI11" s="609"/>
      <c r="DJ11" s="609"/>
      <c r="DK11" s="609"/>
      <c r="DL11" s="609"/>
      <c r="DM11" s="609"/>
      <c r="DN11" s="609"/>
      <c r="DO11" s="609"/>
      <c r="DP11" s="610"/>
      <c r="DQ11" s="614">
        <v>1407411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24953</v>
      </c>
      <c r="S12" s="609"/>
      <c r="T12" s="609"/>
      <c r="U12" s="609"/>
      <c r="V12" s="609"/>
      <c r="W12" s="609"/>
      <c r="X12" s="609"/>
      <c r="Y12" s="610"/>
      <c r="Z12" s="646">
        <v>0</v>
      </c>
      <c r="AA12" s="646"/>
      <c r="AB12" s="646"/>
      <c r="AC12" s="646"/>
      <c r="AD12" s="647">
        <v>24953</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6548896</v>
      </c>
      <c r="BH12" s="609"/>
      <c r="BI12" s="609"/>
      <c r="BJ12" s="609"/>
      <c r="BK12" s="609"/>
      <c r="BL12" s="609"/>
      <c r="BM12" s="609"/>
      <c r="BN12" s="610"/>
      <c r="BO12" s="646">
        <v>49.5</v>
      </c>
      <c r="BP12" s="646"/>
      <c r="BQ12" s="646"/>
      <c r="BR12" s="646"/>
      <c r="BS12" s="647">
        <v>428818</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2034286</v>
      </c>
      <c r="CS12" s="609"/>
      <c r="CT12" s="609"/>
      <c r="CU12" s="609"/>
      <c r="CV12" s="609"/>
      <c r="CW12" s="609"/>
      <c r="CX12" s="609"/>
      <c r="CY12" s="610"/>
      <c r="CZ12" s="646">
        <v>3.2</v>
      </c>
      <c r="DA12" s="646"/>
      <c r="DB12" s="646"/>
      <c r="DC12" s="646"/>
      <c r="DD12" s="614">
        <v>289336</v>
      </c>
      <c r="DE12" s="609"/>
      <c r="DF12" s="609"/>
      <c r="DG12" s="609"/>
      <c r="DH12" s="609"/>
      <c r="DI12" s="609"/>
      <c r="DJ12" s="609"/>
      <c r="DK12" s="609"/>
      <c r="DL12" s="609"/>
      <c r="DM12" s="609"/>
      <c r="DN12" s="609"/>
      <c r="DO12" s="609"/>
      <c r="DP12" s="610"/>
      <c r="DQ12" s="614">
        <v>975824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6453852</v>
      </c>
      <c r="BH13" s="609"/>
      <c r="BI13" s="609"/>
      <c r="BJ13" s="609"/>
      <c r="BK13" s="609"/>
      <c r="BL13" s="609"/>
      <c r="BM13" s="609"/>
      <c r="BN13" s="610"/>
      <c r="BO13" s="646">
        <v>48.8</v>
      </c>
      <c r="BP13" s="646"/>
      <c r="BQ13" s="646"/>
      <c r="BR13" s="646"/>
      <c r="BS13" s="647">
        <v>428818</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5985023</v>
      </c>
      <c r="CS13" s="609"/>
      <c r="CT13" s="609"/>
      <c r="CU13" s="609"/>
      <c r="CV13" s="609"/>
      <c r="CW13" s="609"/>
      <c r="CX13" s="609"/>
      <c r="CY13" s="610"/>
      <c r="CZ13" s="646">
        <v>9.4</v>
      </c>
      <c r="DA13" s="646"/>
      <c r="DB13" s="646"/>
      <c r="DC13" s="646"/>
      <c r="DD13" s="614">
        <v>1478279</v>
      </c>
      <c r="DE13" s="609"/>
      <c r="DF13" s="609"/>
      <c r="DG13" s="609"/>
      <c r="DH13" s="609"/>
      <c r="DI13" s="609"/>
      <c r="DJ13" s="609"/>
      <c r="DK13" s="609"/>
      <c r="DL13" s="609"/>
      <c r="DM13" s="609"/>
      <c r="DN13" s="609"/>
      <c r="DO13" s="609"/>
      <c r="DP13" s="610"/>
      <c r="DQ13" s="614">
        <v>4382515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525266</v>
      </c>
      <c r="BH14" s="609"/>
      <c r="BI14" s="609"/>
      <c r="BJ14" s="609"/>
      <c r="BK14" s="609"/>
      <c r="BL14" s="609"/>
      <c r="BM14" s="609"/>
      <c r="BN14" s="610"/>
      <c r="BO14" s="646">
        <v>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1949170</v>
      </c>
      <c r="CS14" s="609"/>
      <c r="CT14" s="609"/>
      <c r="CU14" s="609"/>
      <c r="CV14" s="609"/>
      <c r="CW14" s="609"/>
      <c r="CX14" s="609"/>
      <c r="CY14" s="610"/>
      <c r="CZ14" s="646">
        <v>3.1</v>
      </c>
      <c r="DA14" s="646"/>
      <c r="DB14" s="646"/>
      <c r="DC14" s="646"/>
      <c r="DD14" s="614">
        <v>98616</v>
      </c>
      <c r="DE14" s="609"/>
      <c r="DF14" s="609"/>
      <c r="DG14" s="609"/>
      <c r="DH14" s="609"/>
      <c r="DI14" s="609"/>
      <c r="DJ14" s="609"/>
      <c r="DK14" s="609"/>
      <c r="DL14" s="609"/>
      <c r="DM14" s="609"/>
      <c r="DN14" s="609"/>
      <c r="DO14" s="609"/>
      <c r="DP14" s="610"/>
      <c r="DQ14" s="614">
        <v>1761287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51568</v>
      </c>
      <c r="S15" s="609"/>
      <c r="T15" s="609"/>
      <c r="U15" s="609"/>
      <c r="V15" s="609"/>
      <c r="W15" s="609"/>
      <c r="X15" s="609"/>
      <c r="Y15" s="610"/>
      <c r="Z15" s="646">
        <v>0.1</v>
      </c>
      <c r="AA15" s="646"/>
      <c r="AB15" s="646"/>
      <c r="AC15" s="646"/>
      <c r="AD15" s="647">
        <v>51568</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823076</v>
      </c>
      <c r="BH15" s="609"/>
      <c r="BI15" s="609"/>
      <c r="BJ15" s="609"/>
      <c r="BK15" s="609"/>
      <c r="BL15" s="609"/>
      <c r="BM15" s="609"/>
      <c r="BN15" s="610"/>
      <c r="BO15" s="646">
        <v>6.2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6812340</v>
      </c>
      <c r="CS15" s="609"/>
      <c r="CT15" s="609"/>
      <c r="CU15" s="609"/>
      <c r="CV15" s="609"/>
      <c r="CW15" s="609"/>
      <c r="CX15" s="609"/>
      <c r="CY15" s="610"/>
      <c r="CZ15" s="646">
        <v>10.7</v>
      </c>
      <c r="DA15" s="646"/>
      <c r="DB15" s="646"/>
      <c r="DC15" s="646"/>
      <c r="DD15" s="614">
        <v>2301045</v>
      </c>
      <c r="DE15" s="609"/>
      <c r="DF15" s="609"/>
      <c r="DG15" s="609"/>
      <c r="DH15" s="609"/>
      <c r="DI15" s="609"/>
      <c r="DJ15" s="609"/>
      <c r="DK15" s="609"/>
      <c r="DL15" s="609"/>
      <c r="DM15" s="609"/>
      <c r="DN15" s="609"/>
      <c r="DO15" s="609"/>
      <c r="DP15" s="610"/>
      <c r="DQ15" s="614">
        <v>3263500</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201508</v>
      </c>
      <c r="S16" s="609"/>
      <c r="T16" s="609"/>
      <c r="U16" s="609"/>
      <c r="V16" s="609"/>
      <c r="W16" s="609"/>
      <c r="X16" s="609"/>
      <c r="Y16" s="610"/>
      <c r="Z16" s="646">
        <v>0.3</v>
      </c>
      <c r="AA16" s="646"/>
      <c r="AB16" s="646"/>
      <c r="AC16" s="646"/>
      <c r="AD16" s="647">
        <v>201508</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243480</v>
      </c>
      <c r="CS16" s="609"/>
      <c r="CT16" s="609"/>
      <c r="CU16" s="609"/>
      <c r="CV16" s="609"/>
      <c r="CW16" s="609"/>
      <c r="CX16" s="609"/>
      <c r="CY16" s="610"/>
      <c r="CZ16" s="646">
        <v>0.4</v>
      </c>
      <c r="DA16" s="646"/>
      <c r="DB16" s="646"/>
      <c r="DC16" s="646"/>
      <c r="DD16" s="614" t="s">
        <v>122</v>
      </c>
      <c r="DE16" s="609"/>
      <c r="DF16" s="609"/>
      <c r="DG16" s="609"/>
      <c r="DH16" s="609"/>
      <c r="DI16" s="609"/>
      <c r="DJ16" s="609"/>
      <c r="DK16" s="609"/>
      <c r="DL16" s="609"/>
      <c r="DM16" s="609"/>
      <c r="DN16" s="609"/>
      <c r="DO16" s="609"/>
      <c r="DP16" s="610"/>
      <c r="DQ16" s="614">
        <v>92367</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603500</v>
      </c>
      <c r="S17" s="609"/>
      <c r="T17" s="609"/>
      <c r="U17" s="609"/>
      <c r="V17" s="609"/>
      <c r="W17" s="609"/>
      <c r="X17" s="609"/>
      <c r="Y17" s="610"/>
      <c r="Z17" s="646">
        <v>0.9</v>
      </c>
      <c r="AA17" s="646"/>
      <c r="AB17" s="646"/>
      <c r="AC17" s="646"/>
      <c r="AD17" s="647">
        <v>603500</v>
      </c>
      <c r="AE17" s="647"/>
      <c r="AF17" s="647"/>
      <c r="AG17" s="647"/>
      <c r="AH17" s="647"/>
      <c r="AI17" s="647"/>
      <c r="AJ17" s="647"/>
      <c r="AK17" s="647"/>
      <c r="AL17" s="611">
        <v>1.7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6795110</v>
      </c>
      <c r="CS17" s="609"/>
      <c r="CT17" s="609"/>
      <c r="CU17" s="609"/>
      <c r="CV17" s="609"/>
      <c r="CW17" s="609"/>
      <c r="CX17" s="609"/>
      <c r="CY17" s="610"/>
      <c r="CZ17" s="646">
        <v>10.6</v>
      </c>
      <c r="DA17" s="646"/>
      <c r="DB17" s="646"/>
      <c r="DC17" s="646"/>
      <c r="DD17" s="614" t="s">
        <v>122</v>
      </c>
      <c r="DE17" s="609"/>
      <c r="DF17" s="609"/>
      <c r="DG17" s="609"/>
      <c r="DH17" s="609"/>
      <c r="DI17" s="609"/>
      <c r="DJ17" s="609"/>
      <c r="DK17" s="609"/>
      <c r="DL17" s="609"/>
      <c r="DM17" s="609"/>
      <c r="DN17" s="609"/>
      <c r="DO17" s="609"/>
      <c r="DP17" s="610"/>
      <c r="DQ17" s="614">
        <v>6762812</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103436</v>
      </c>
      <c r="S18" s="609"/>
      <c r="T18" s="609"/>
      <c r="U18" s="609"/>
      <c r="V18" s="609"/>
      <c r="W18" s="609"/>
      <c r="X18" s="609"/>
      <c r="Y18" s="610"/>
      <c r="Z18" s="646">
        <v>0.2</v>
      </c>
      <c r="AA18" s="646"/>
      <c r="AB18" s="646"/>
      <c r="AC18" s="646"/>
      <c r="AD18" s="647">
        <v>103436</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464241</v>
      </c>
      <c r="S19" s="609"/>
      <c r="T19" s="609"/>
      <c r="U19" s="609"/>
      <c r="V19" s="609"/>
      <c r="W19" s="609"/>
      <c r="X19" s="609"/>
      <c r="Y19" s="610"/>
      <c r="Z19" s="646">
        <v>0.7</v>
      </c>
      <c r="AA19" s="646"/>
      <c r="AB19" s="646"/>
      <c r="AC19" s="646"/>
      <c r="AD19" s="647">
        <v>464241</v>
      </c>
      <c r="AE19" s="647"/>
      <c r="AF19" s="647"/>
      <c r="AG19" s="647"/>
      <c r="AH19" s="647"/>
      <c r="AI19" s="647"/>
      <c r="AJ19" s="647"/>
      <c r="AK19" s="647"/>
      <c r="AL19" s="611">
        <v>1.3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18509</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35823</v>
      </c>
      <c r="S20" s="609"/>
      <c r="T20" s="609"/>
      <c r="U20" s="609"/>
      <c r="V20" s="609"/>
      <c r="W20" s="609"/>
      <c r="X20" s="609"/>
      <c r="Y20" s="610"/>
      <c r="Z20" s="646">
        <v>0.1</v>
      </c>
      <c r="AA20" s="646"/>
      <c r="AB20" s="646"/>
      <c r="AC20" s="646"/>
      <c r="AD20" s="647">
        <v>35823</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18509</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63851039</v>
      </c>
      <c r="CS20" s="609"/>
      <c r="CT20" s="609"/>
      <c r="CU20" s="609"/>
      <c r="CV20" s="609"/>
      <c r="CW20" s="609"/>
      <c r="CX20" s="609"/>
      <c r="CY20" s="610"/>
      <c r="CZ20" s="646">
        <v>100</v>
      </c>
      <c r="DA20" s="646"/>
      <c r="DB20" s="646"/>
      <c r="DC20" s="646"/>
      <c r="DD20" s="614">
        <v>6756822</v>
      </c>
      <c r="DE20" s="609"/>
      <c r="DF20" s="609"/>
      <c r="DG20" s="609"/>
      <c r="DH20" s="609"/>
      <c r="DI20" s="609"/>
      <c r="DJ20" s="609"/>
      <c r="DK20" s="609"/>
      <c r="DL20" s="609"/>
      <c r="DM20" s="609"/>
      <c r="DN20" s="609"/>
      <c r="DO20" s="609"/>
      <c r="DP20" s="610"/>
      <c r="DQ20" s="614">
        <v>41368978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19467897</v>
      </c>
      <c r="S21" s="609"/>
      <c r="T21" s="609"/>
      <c r="U21" s="609"/>
      <c r="V21" s="609"/>
      <c r="W21" s="609"/>
      <c r="X21" s="609"/>
      <c r="Y21" s="610"/>
      <c r="Z21" s="646">
        <v>30.2</v>
      </c>
      <c r="AA21" s="646"/>
      <c r="AB21" s="646"/>
      <c r="AC21" s="646"/>
      <c r="AD21" s="647">
        <v>17704591</v>
      </c>
      <c r="AE21" s="647"/>
      <c r="AF21" s="647"/>
      <c r="AG21" s="647"/>
      <c r="AH21" s="647"/>
      <c r="AI21" s="647"/>
      <c r="AJ21" s="647"/>
      <c r="AK21" s="647"/>
      <c r="AL21" s="611">
        <v>49.3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18509</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17704591</v>
      </c>
      <c r="S22" s="609"/>
      <c r="T22" s="609"/>
      <c r="U22" s="609"/>
      <c r="V22" s="609"/>
      <c r="W22" s="609"/>
      <c r="X22" s="609"/>
      <c r="Y22" s="610"/>
      <c r="Z22" s="646">
        <v>27.4</v>
      </c>
      <c r="AA22" s="646"/>
      <c r="AB22" s="646"/>
      <c r="AC22" s="646"/>
      <c r="AD22" s="647">
        <v>17704591</v>
      </c>
      <c r="AE22" s="647"/>
      <c r="AF22" s="647"/>
      <c r="AG22" s="647"/>
      <c r="AH22" s="647"/>
      <c r="AI22" s="647"/>
      <c r="AJ22" s="647"/>
      <c r="AK22" s="647"/>
      <c r="AL22" s="611">
        <v>49.3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1688942</v>
      </c>
      <c r="S23" s="609"/>
      <c r="T23" s="609"/>
      <c r="U23" s="609"/>
      <c r="V23" s="609"/>
      <c r="W23" s="609"/>
      <c r="X23" s="609"/>
      <c r="Y23" s="610"/>
      <c r="Z23" s="646">
        <v>2.6</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74364</v>
      </c>
      <c r="S24" s="609"/>
      <c r="T24" s="609"/>
      <c r="U24" s="609"/>
      <c r="V24" s="609"/>
      <c r="W24" s="609"/>
      <c r="X24" s="609"/>
      <c r="Y24" s="610"/>
      <c r="Z24" s="646">
        <v>0.1</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28411128</v>
      </c>
      <c r="CS24" s="664"/>
      <c r="CT24" s="664"/>
      <c r="CU24" s="664"/>
      <c r="CV24" s="664"/>
      <c r="CW24" s="664"/>
      <c r="CX24" s="664"/>
      <c r="CY24" s="689"/>
      <c r="CZ24" s="690">
        <v>44.5</v>
      </c>
      <c r="DA24" s="672"/>
      <c r="DB24" s="672"/>
      <c r="DC24" s="692"/>
      <c r="DD24" s="688">
        <v>18962051</v>
      </c>
      <c r="DE24" s="664"/>
      <c r="DF24" s="664"/>
      <c r="DG24" s="664"/>
      <c r="DH24" s="664"/>
      <c r="DI24" s="664"/>
      <c r="DJ24" s="664"/>
      <c r="DK24" s="689"/>
      <c r="DL24" s="688">
        <v>17437409</v>
      </c>
      <c r="DM24" s="664"/>
      <c r="DN24" s="664"/>
      <c r="DO24" s="664"/>
      <c r="DP24" s="664"/>
      <c r="DQ24" s="664"/>
      <c r="DR24" s="664"/>
      <c r="DS24" s="664"/>
      <c r="DT24" s="664"/>
      <c r="DU24" s="664"/>
      <c r="DV24" s="689"/>
      <c r="DW24" s="690">
        <v>48.6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37525018</v>
      </c>
      <c r="S25" s="609"/>
      <c r="T25" s="609"/>
      <c r="U25" s="609"/>
      <c r="V25" s="609"/>
      <c r="W25" s="609"/>
      <c r="X25" s="609"/>
      <c r="Y25" s="610"/>
      <c r="Z25" s="646">
        <v>58.1</v>
      </c>
      <c r="AA25" s="646"/>
      <c r="AB25" s="646"/>
      <c r="AC25" s="646"/>
      <c r="AD25" s="647">
        <v>35761712</v>
      </c>
      <c r="AE25" s="647"/>
      <c r="AF25" s="647"/>
      <c r="AG25" s="647"/>
      <c r="AH25" s="647"/>
      <c r="AI25" s="647"/>
      <c r="AJ25" s="647"/>
      <c r="AK25" s="647"/>
      <c r="AL25" s="611">
        <v>99.6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8463098</v>
      </c>
      <c r="CS25" s="621"/>
      <c r="CT25" s="621"/>
      <c r="CU25" s="621"/>
      <c r="CV25" s="621"/>
      <c r="CW25" s="621"/>
      <c r="CX25" s="621"/>
      <c r="CY25" s="622"/>
      <c r="CZ25" s="611">
        <v>13.3</v>
      </c>
      <c r="DA25" s="623"/>
      <c r="DB25" s="623"/>
      <c r="DC25" s="624"/>
      <c r="DD25" s="614">
        <v>7621993</v>
      </c>
      <c r="DE25" s="621"/>
      <c r="DF25" s="621"/>
      <c r="DG25" s="621"/>
      <c r="DH25" s="621"/>
      <c r="DI25" s="621"/>
      <c r="DJ25" s="621"/>
      <c r="DK25" s="622"/>
      <c r="DL25" s="614">
        <v>7570993</v>
      </c>
      <c r="DM25" s="621"/>
      <c r="DN25" s="621"/>
      <c r="DO25" s="621"/>
      <c r="DP25" s="621"/>
      <c r="DQ25" s="621"/>
      <c r="DR25" s="621"/>
      <c r="DS25" s="621"/>
      <c r="DT25" s="621"/>
      <c r="DU25" s="621"/>
      <c r="DV25" s="622"/>
      <c r="DW25" s="611">
        <v>21.1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14665</v>
      </c>
      <c r="S26" s="609"/>
      <c r="T26" s="609"/>
      <c r="U26" s="609"/>
      <c r="V26" s="609"/>
      <c r="W26" s="609"/>
      <c r="X26" s="609"/>
      <c r="Y26" s="610"/>
      <c r="Z26" s="646">
        <v>0</v>
      </c>
      <c r="AA26" s="646"/>
      <c r="AB26" s="646"/>
      <c r="AC26" s="646"/>
      <c r="AD26" s="647">
        <v>14665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5292163</v>
      </c>
      <c r="CS26" s="609"/>
      <c r="CT26" s="609"/>
      <c r="CU26" s="609"/>
      <c r="CV26" s="609"/>
      <c r="CW26" s="609"/>
      <c r="CX26" s="609"/>
      <c r="CY26" s="610"/>
      <c r="CZ26" s="611">
        <v>8.3000000000000007</v>
      </c>
      <c r="DA26" s="623"/>
      <c r="DB26" s="623"/>
      <c r="DC26" s="624"/>
      <c r="DD26" s="614">
        <v>4754224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81619</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13231792</v>
      </c>
      <c r="BH27" s="609"/>
      <c r="BI27" s="609"/>
      <c r="BJ27" s="609"/>
      <c r="BK27" s="609"/>
      <c r="BL27" s="609"/>
      <c r="BM27" s="609"/>
      <c r="BN27" s="610"/>
      <c r="BO27" s="646">
        <v>100</v>
      </c>
      <c r="BP27" s="646"/>
      <c r="BQ27" s="646"/>
      <c r="BR27" s="646"/>
      <c r="BS27" s="647">
        <v>611487</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13152920</v>
      </c>
      <c r="CS27" s="621"/>
      <c r="CT27" s="621"/>
      <c r="CU27" s="621"/>
      <c r="CV27" s="621"/>
      <c r="CW27" s="621"/>
      <c r="CX27" s="621"/>
      <c r="CY27" s="622"/>
      <c r="CZ27" s="611">
        <v>20.6</v>
      </c>
      <c r="DA27" s="623"/>
      <c r="DB27" s="623"/>
      <c r="DC27" s="624"/>
      <c r="DD27" s="614">
        <v>4577246</v>
      </c>
      <c r="DE27" s="621"/>
      <c r="DF27" s="621"/>
      <c r="DG27" s="621"/>
      <c r="DH27" s="621"/>
      <c r="DI27" s="621"/>
      <c r="DJ27" s="621"/>
      <c r="DK27" s="622"/>
      <c r="DL27" s="614">
        <v>3103604</v>
      </c>
      <c r="DM27" s="621"/>
      <c r="DN27" s="621"/>
      <c r="DO27" s="621"/>
      <c r="DP27" s="621"/>
      <c r="DQ27" s="621"/>
      <c r="DR27" s="621"/>
      <c r="DS27" s="621"/>
      <c r="DT27" s="621"/>
      <c r="DU27" s="621"/>
      <c r="DV27" s="622"/>
      <c r="DW27" s="611">
        <v>8.6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269092</v>
      </c>
      <c r="S28" s="609"/>
      <c r="T28" s="609"/>
      <c r="U28" s="609"/>
      <c r="V28" s="609"/>
      <c r="W28" s="609"/>
      <c r="X28" s="609"/>
      <c r="Y28" s="610"/>
      <c r="Z28" s="646">
        <v>0.4</v>
      </c>
      <c r="AA28" s="646"/>
      <c r="AB28" s="646"/>
      <c r="AC28" s="646"/>
      <c r="AD28" s="647">
        <v>4352</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6795110</v>
      </c>
      <c r="CS28" s="609"/>
      <c r="CT28" s="609"/>
      <c r="CU28" s="609"/>
      <c r="CV28" s="609"/>
      <c r="CW28" s="609"/>
      <c r="CX28" s="609"/>
      <c r="CY28" s="610"/>
      <c r="CZ28" s="611">
        <v>10.6</v>
      </c>
      <c r="DA28" s="623"/>
      <c r="DB28" s="623"/>
      <c r="DC28" s="624"/>
      <c r="DD28" s="614">
        <v>6762812</v>
      </c>
      <c r="DE28" s="609"/>
      <c r="DF28" s="609"/>
      <c r="DG28" s="609"/>
      <c r="DH28" s="609"/>
      <c r="DI28" s="609"/>
      <c r="DJ28" s="609"/>
      <c r="DK28" s="610"/>
      <c r="DL28" s="614">
        <v>6762812</v>
      </c>
      <c r="DM28" s="609"/>
      <c r="DN28" s="609"/>
      <c r="DO28" s="609"/>
      <c r="DP28" s="609"/>
      <c r="DQ28" s="609"/>
      <c r="DR28" s="609"/>
      <c r="DS28" s="609"/>
      <c r="DT28" s="609"/>
      <c r="DU28" s="609"/>
      <c r="DV28" s="610"/>
      <c r="DW28" s="611">
        <v>18.8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60633</v>
      </c>
      <c r="S29" s="609"/>
      <c r="T29" s="609"/>
      <c r="U29" s="609"/>
      <c r="V29" s="609"/>
      <c r="W29" s="609"/>
      <c r="X29" s="609"/>
      <c r="Y29" s="610"/>
      <c r="Z29" s="646">
        <v>0.1</v>
      </c>
      <c r="AA29" s="646"/>
      <c r="AB29" s="646"/>
      <c r="AC29" s="646"/>
      <c r="AD29" s="647">
        <v>6</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6794635</v>
      </c>
      <c r="CS29" s="621"/>
      <c r="CT29" s="621"/>
      <c r="CU29" s="621"/>
      <c r="CV29" s="621"/>
      <c r="CW29" s="621"/>
      <c r="CX29" s="621"/>
      <c r="CY29" s="622"/>
      <c r="CZ29" s="611">
        <v>10.6</v>
      </c>
      <c r="DA29" s="623"/>
      <c r="DB29" s="623"/>
      <c r="DC29" s="624"/>
      <c r="DD29" s="614">
        <v>6762337</v>
      </c>
      <c r="DE29" s="621"/>
      <c r="DF29" s="621"/>
      <c r="DG29" s="621"/>
      <c r="DH29" s="621"/>
      <c r="DI29" s="621"/>
      <c r="DJ29" s="621"/>
      <c r="DK29" s="622"/>
      <c r="DL29" s="614">
        <v>6762337</v>
      </c>
      <c r="DM29" s="621"/>
      <c r="DN29" s="621"/>
      <c r="DO29" s="621"/>
      <c r="DP29" s="621"/>
      <c r="DQ29" s="621"/>
      <c r="DR29" s="621"/>
      <c r="DS29" s="621"/>
      <c r="DT29" s="621"/>
      <c r="DU29" s="621"/>
      <c r="DV29" s="622"/>
      <c r="DW29" s="611">
        <v>18.8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9016647</v>
      </c>
      <c r="S30" s="609"/>
      <c r="T30" s="609"/>
      <c r="U30" s="609"/>
      <c r="V30" s="609"/>
      <c r="W30" s="609"/>
      <c r="X30" s="609"/>
      <c r="Y30" s="610"/>
      <c r="Z30" s="646">
        <v>14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6584848</v>
      </c>
      <c r="CS30" s="609"/>
      <c r="CT30" s="609"/>
      <c r="CU30" s="609"/>
      <c r="CV30" s="609"/>
      <c r="CW30" s="609"/>
      <c r="CX30" s="609"/>
      <c r="CY30" s="610"/>
      <c r="CZ30" s="611">
        <v>10.3</v>
      </c>
      <c r="DA30" s="623"/>
      <c r="DB30" s="623"/>
      <c r="DC30" s="624"/>
      <c r="DD30" s="614">
        <v>6552557</v>
      </c>
      <c r="DE30" s="609"/>
      <c r="DF30" s="609"/>
      <c r="DG30" s="609"/>
      <c r="DH30" s="609"/>
      <c r="DI30" s="609"/>
      <c r="DJ30" s="609"/>
      <c r="DK30" s="610"/>
      <c r="DL30" s="614">
        <v>6552557</v>
      </c>
      <c r="DM30" s="609"/>
      <c r="DN30" s="609"/>
      <c r="DO30" s="609"/>
      <c r="DP30" s="609"/>
      <c r="DQ30" s="609"/>
      <c r="DR30" s="609"/>
      <c r="DS30" s="609"/>
      <c r="DT30" s="609"/>
      <c r="DU30" s="609"/>
      <c r="DV30" s="610"/>
      <c r="DW30" s="611">
        <v>18.3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96.9</v>
      </c>
      <c r="BN31" s="671"/>
      <c r="BO31" s="671"/>
      <c r="BP31" s="671"/>
      <c r="BQ31" s="673"/>
      <c r="BR31" s="670">
        <v>99.2</v>
      </c>
      <c r="BS31" s="671"/>
      <c r="BT31" s="671"/>
      <c r="BU31" s="671"/>
      <c r="BV31" s="671"/>
      <c r="BW31" s="671"/>
      <c r="BX31" s="672">
        <v>97</v>
      </c>
      <c r="BY31" s="671"/>
      <c r="BZ31" s="671"/>
      <c r="CA31" s="671"/>
      <c r="CB31" s="673"/>
      <c r="CD31" s="629"/>
      <c r="CE31" s="630"/>
      <c r="CF31" s="605" t="s">
        <v>300</v>
      </c>
      <c r="CG31" s="606"/>
      <c r="CH31" s="606"/>
      <c r="CI31" s="606"/>
      <c r="CJ31" s="606"/>
      <c r="CK31" s="606"/>
      <c r="CL31" s="606"/>
      <c r="CM31" s="606"/>
      <c r="CN31" s="606"/>
      <c r="CO31" s="606"/>
      <c r="CP31" s="606"/>
      <c r="CQ31" s="607"/>
      <c r="CR31" s="608">
        <v>209787</v>
      </c>
      <c r="CS31" s="621"/>
      <c r="CT31" s="621"/>
      <c r="CU31" s="621"/>
      <c r="CV31" s="621"/>
      <c r="CW31" s="621"/>
      <c r="CX31" s="621"/>
      <c r="CY31" s="622"/>
      <c r="CZ31" s="611">
        <v>0.3</v>
      </c>
      <c r="DA31" s="623"/>
      <c r="DB31" s="623"/>
      <c r="DC31" s="624"/>
      <c r="DD31" s="614">
        <v>209780</v>
      </c>
      <c r="DE31" s="621"/>
      <c r="DF31" s="621"/>
      <c r="DG31" s="621"/>
      <c r="DH31" s="621"/>
      <c r="DI31" s="621"/>
      <c r="DJ31" s="621"/>
      <c r="DK31" s="622"/>
      <c r="DL31" s="614">
        <v>209780</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5972317</v>
      </c>
      <c r="S32" s="609"/>
      <c r="T32" s="609"/>
      <c r="U32" s="609"/>
      <c r="V32" s="609"/>
      <c r="W32" s="609"/>
      <c r="X32" s="609"/>
      <c r="Y32" s="610"/>
      <c r="Z32" s="646">
        <v>9.1999999999999993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99.1</v>
      </c>
      <c r="BH32" s="621"/>
      <c r="BI32" s="621"/>
      <c r="BJ32" s="621"/>
      <c r="BK32" s="621"/>
      <c r="BL32" s="621"/>
      <c r="BM32" s="612">
        <v>97.7</v>
      </c>
      <c r="BN32" s="621"/>
      <c r="BO32" s="621"/>
      <c r="BP32" s="621"/>
      <c r="BQ32" s="644"/>
      <c r="BR32" s="674">
        <v>99.2</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v>475</v>
      </c>
      <c r="CS32" s="609"/>
      <c r="CT32" s="609"/>
      <c r="CU32" s="609"/>
      <c r="CV32" s="609"/>
      <c r="CW32" s="609"/>
      <c r="CX32" s="609"/>
      <c r="CY32" s="610"/>
      <c r="CZ32" s="611">
        <v>0</v>
      </c>
      <c r="DA32" s="623"/>
      <c r="DB32" s="623"/>
      <c r="DC32" s="624"/>
      <c r="DD32" s="614">
        <v>475</v>
      </c>
      <c r="DE32" s="609"/>
      <c r="DF32" s="609"/>
      <c r="DG32" s="609"/>
      <c r="DH32" s="609"/>
      <c r="DI32" s="609"/>
      <c r="DJ32" s="609"/>
      <c r="DK32" s="610"/>
      <c r="DL32" s="614">
        <v>475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287943</v>
      </c>
      <c r="S33" s="609"/>
      <c r="T33" s="609"/>
      <c r="U33" s="609"/>
      <c r="V33" s="609"/>
      <c r="W33" s="609"/>
      <c r="X33" s="609"/>
      <c r="Y33" s="610"/>
      <c r="Z33" s="646">
        <v>0.4</v>
      </c>
      <c r="AA33" s="646"/>
      <c r="AB33" s="646"/>
      <c r="AC33" s="646"/>
      <c r="AD33" s="647">
        <v>62818</v>
      </c>
      <c r="AE33" s="647"/>
      <c r="AF33" s="647"/>
      <c r="AG33" s="647"/>
      <c r="AH33" s="647"/>
      <c r="AI33" s="647"/>
      <c r="AJ33" s="647"/>
      <c r="AK33" s="647"/>
      <c r="AL33" s="611">
        <v>0.2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99.1</v>
      </c>
      <c r="BH33" s="593"/>
      <c r="BI33" s="593"/>
      <c r="BJ33" s="593"/>
      <c r="BK33" s="593"/>
      <c r="BL33" s="593"/>
      <c r="BM33" s="639">
        <v>96.1</v>
      </c>
      <c r="BN33" s="593"/>
      <c r="BO33" s="593"/>
      <c r="BP33" s="593"/>
      <c r="BQ33" s="656"/>
      <c r="BR33" s="669">
        <v>99</v>
      </c>
      <c r="BS33" s="593"/>
      <c r="BT33" s="593"/>
      <c r="BU33" s="593"/>
      <c r="BV33" s="593"/>
      <c r="BW33" s="593"/>
      <c r="BX33" s="639">
        <v>95.9</v>
      </c>
      <c r="BY33" s="593"/>
      <c r="BZ33" s="593"/>
      <c r="CA33" s="593"/>
      <c r="CB33" s="656"/>
      <c r="CD33" s="605" t="s">
        <v>307</v>
      </c>
      <c r="CE33" s="606"/>
      <c r="CF33" s="606"/>
      <c r="CG33" s="606"/>
      <c r="CH33" s="606"/>
      <c r="CI33" s="606"/>
      <c r="CJ33" s="606"/>
      <c r="CK33" s="606"/>
      <c r="CL33" s="606"/>
      <c r="CM33" s="606"/>
      <c r="CN33" s="606"/>
      <c r="CO33" s="606"/>
      <c r="CP33" s="606"/>
      <c r="CQ33" s="607"/>
      <c r="CR33" s="608">
        <v>28439609</v>
      </c>
      <c r="CS33" s="621"/>
      <c r="CT33" s="621"/>
      <c r="CU33" s="621"/>
      <c r="CV33" s="621"/>
      <c r="CW33" s="621"/>
      <c r="CX33" s="621"/>
      <c r="CY33" s="622"/>
      <c r="CZ33" s="611">
        <v>44.5</v>
      </c>
      <c r="DA33" s="623"/>
      <c r="DB33" s="623"/>
      <c r="DC33" s="624"/>
      <c r="DD33" s="614">
        <v>21373113</v>
      </c>
      <c r="DE33" s="621"/>
      <c r="DF33" s="621"/>
      <c r="DG33" s="621"/>
      <c r="DH33" s="621"/>
      <c r="DI33" s="621"/>
      <c r="DJ33" s="621"/>
      <c r="DK33" s="622"/>
      <c r="DL33" s="614">
        <v>17080157</v>
      </c>
      <c r="DM33" s="621"/>
      <c r="DN33" s="621"/>
      <c r="DO33" s="621"/>
      <c r="DP33" s="621"/>
      <c r="DQ33" s="621"/>
      <c r="DR33" s="621"/>
      <c r="DS33" s="621"/>
      <c r="DT33" s="621"/>
      <c r="DU33" s="621"/>
      <c r="DV33" s="622"/>
      <c r="DW33" s="611">
        <v>47.6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3005560</v>
      </c>
      <c r="S34" s="609"/>
      <c r="T34" s="609"/>
      <c r="U34" s="609"/>
      <c r="V34" s="609"/>
      <c r="W34" s="609"/>
      <c r="X34" s="609"/>
      <c r="Y34" s="610"/>
      <c r="Z34" s="646">
        <v>4.7</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9143142</v>
      </c>
      <c r="CS34" s="609"/>
      <c r="CT34" s="609"/>
      <c r="CU34" s="609"/>
      <c r="CV34" s="609"/>
      <c r="CW34" s="609"/>
      <c r="CX34" s="609"/>
      <c r="CY34" s="610"/>
      <c r="CZ34" s="611">
        <v>14.3</v>
      </c>
      <c r="DA34" s="623"/>
      <c r="DB34" s="623"/>
      <c r="DC34" s="624"/>
      <c r="DD34" s="614">
        <v>6781980</v>
      </c>
      <c r="DE34" s="609"/>
      <c r="DF34" s="609"/>
      <c r="DG34" s="609"/>
      <c r="DH34" s="609"/>
      <c r="DI34" s="609"/>
      <c r="DJ34" s="609"/>
      <c r="DK34" s="610"/>
      <c r="DL34" s="614">
        <v>5035997</v>
      </c>
      <c r="DM34" s="609"/>
      <c r="DN34" s="609"/>
      <c r="DO34" s="609"/>
      <c r="DP34" s="609"/>
      <c r="DQ34" s="609"/>
      <c r="DR34" s="609"/>
      <c r="DS34" s="609"/>
      <c r="DT34" s="609"/>
      <c r="DU34" s="609"/>
      <c r="DV34" s="610"/>
      <c r="DW34" s="611">
        <v>14</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1115417</v>
      </c>
      <c r="S35" s="609"/>
      <c r="T35" s="609"/>
      <c r="U35" s="609"/>
      <c r="V35" s="609"/>
      <c r="W35" s="609"/>
      <c r="X35" s="609"/>
      <c r="Y35" s="610"/>
      <c r="Z35" s="646">
        <v>1.7</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1220030</v>
      </c>
      <c r="CS35" s="621"/>
      <c r="CT35" s="621"/>
      <c r="CU35" s="621"/>
      <c r="CV35" s="621"/>
      <c r="CW35" s="621"/>
      <c r="CX35" s="621"/>
      <c r="CY35" s="622"/>
      <c r="CZ35" s="611">
        <v>1.9</v>
      </c>
      <c r="DA35" s="623"/>
      <c r="DB35" s="623"/>
      <c r="DC35" s="624"/>
      <c r="DD35" s="614">
        <v>1013742</v>
      </c>
      <c r="DE35" s="621"/>
      <c r="DF35" s="621"/>
      <c r="DG35" s="621"/>
      <c r="DH35" s="621"/>
      <c r="DI35" s="621"/>
      <c r="DJ35" s="621"/>
      <c r="DK35" s="622"/>
      <c r="DL35" s="614">
        <v>1013742</v>
      </c>
      <c r="DM35" s="621"/>
      <c r="DN35" s="621"/>
      <c r="DO35" s="621"/>
      <c r="DP35" s="621"/>
      <c r="DQ35" s="621"/>
      <c r="DR35" s="621"/>
      <c r="DS35" s="621"/>
      <c r="DT35" s="621"/>
      <c r="DU35" s="621"/>
      <c r="DV35" s="622"/>
      <c r="DW35" s="611">
        <v>2.8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497225</v>
      </c>
      <c r="S36" s="609"/>
      <c r="T36" s="609"/>
      <c r="U36" s="609"/>
      <c r="V36" s="609"/>
      <c r="W36" s="609"/>
      <c r="X36" s="609"/>
      <c r="Y36" s="610"/>
      <c r="Z36" s="646">
        <v>0.8</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9916747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80775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11569144</v>
      </c>
      <c r="CS36" s="609"/>
      <c r="CT36" s="609"/>
      <c r="CU36" s="609"/>
      <c r="CV36" s="609"/>
      <c r="CW36" s="609"/>
      <c r="CX36" s="609"/>
      <c r="CY36" s="610"/>
      <c r="CZ36" s="611">
        <v>18.100000000000001</v>
      </c>
      <c r="DA36" s="623"/>
      <c r="DB36" s="623"/>
      <c r="DC36" s="624"/>
      <c r="DD36" s="614">
        <v>8907571</v>
      </c>
      <c r="DE36" s="609"/>
      <c r="DF36" s="609"/>
      <c r="DG36" s="609"/>
      <c r="DH36" s="609"/>
      <c r="DI36" s="609"/>
      <c r="DJ36" s="609"/>
      <c r="DK36" s="610"/>
      <c r="DL36" s="614">
        <v>7256259</v>
      </c>
      <c r="DM36" s="609"/>
      <c r="DN36" s="609"/>
      <c r="DO36" s="609"/>
      <c r="DP36" s="609"/>
      <c r="DQ36" s="609"/>
      <c r="DR36" s="609"/>
      <c r="DS36" s="609"/>
      <c r="DT36" s="609"/>
      <c r="DU36" s="609"/>
      <c r="DV36" s="610"/>
      <c r="DW36" s="611">
        <v>20.2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1561556</v>
      </c>
      <c r="S37" s="609"/>
      <c r="T37" s="609"/>
      <c r="U37" s="609"/>
      <c r="V37" s="609"/>
      <c r="W37" s="609"/>
      <c r="X37" s="609"/>
      <c r="Y37" s="610"/>
      <c r="Z37" s="646">
        <v>2.4</v>
      </c>
      <c r="AA37" s="646"/>
      <c r="AB37" s="646"/>
      <c r="AC37" s="646"/>
      <c r="AD37" s="647">
        <v>49965</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2456689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-84907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2809445</v>
      </c>
      <c r="CS37" s="621"/>
      <c r="CT37" s="621"/>
      <c r="CU37" s="621"/>
      <c r="CV37" s="621"/>
      <c r="CW37" s="621"/>
      <c r="CX37" s="621"/>
      <c r="CY37" s="622"/>
      <c r="CZ37" s="611">
        <v>4.4000000000000004</v>
      </c>
      <c r="DA37" s="623"/>
      <c r="DB37" s="623"/>
      <c r="DC37" s="624"/>
      <c r="DD37" s="614">
        <v>2632845</v>
      </c>
      <c r="DE37" s="621"/>
      <c r="DF37" s="621"/>
      <c r="DG37" s="621"/>
      <c r="DH37" s="621"/>
      <c r="DI37" s="621"/>
      <c r="DJ37" s="621"/>
      <c r="DK37" s="622"/>
      <c r="DL37" s="614">
        <v>2616804</v>
      </c>
      <c r="DM37" s="621"/>
      <c r="DN37" s="621"/>
      <c r="DO37" s="621"/>
      <c r="DP37" s="621"/>
      <c r="DQ37" s="621"/>
      <c r="DR37" s="621"/>
      <c r="DS37" s="621"/>
      <c r="DT37" s="621"/>
      <c r="DU37" s="621"/>
      <c r="DV37" s="622"/>
      <c r="DW37" s="611">
        <v>7.3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5158400</v>
      </c>
      <c r="S38" s="609"/>
      <c r="T38" s="609"/>
      <c r="U38" s="609"/>
      <c r="V38" s="609"/>
      <c r="W38" s="609"/>
      <c r="X38" s="609"/>
      <c r="Y38" s="610"/>
      <c r="Z38" s="646">
        <v>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1594566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13720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4826788</v>
      </c>
      <c r="CS38" s="609"/>
      <c r="CT38" s="609"/>
      <c r="CU38" s="609"/>
      <c r="CV38" s="609"/>
      <c r="CW38" s="609"/>
      <c r="CX38" s="609"/>
      <c r="CY38" s="610"/>
      <c r="CZ38" s="611">
        <v>7.6</v>
      </c>
      <c r="DA38" s="623"/>
      <c r="DB38" s="623"/>
      <c r="DC38" s="624"/>
      <c r="DD38" s="614">
        <v>3971548</v>
      </c>
      <c r="DE38" s="609"/>
      <c r="DF38" s="609"/>
      <c r="DG38" s="609"/>
      <c r="DH38" s="609"/>
      <c r="DI38" s="609"/>
      <c r="DJ38" s="609"/>
      <c r="DK38" s="610"/>
      <c r="DL38" s="614">
        <v>3724159</v>
      </c>
      <c r="DM38" s="609"/>
      <c r="DN38" s="609"/>
      <c r="DO38" s="609"/>
      <c r="DP38" s="609"/>
      <c r="DQ38" s="609"/>
      <c r="DR38" s="609"/>
      <c r="DS38" s="609"/>
      <c r="DT38" s="609"/>
      <c r="DU38" s="609"/>
      <c r="DV38" s="610"/>
      <c r="DW38" s="611">
        <v>10.4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1038704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20008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219594</v>
      </c>
      <c r="CS39" s="621"/>
      <c r="CT39" s="621"/>
      <c r="CU39" s="621"/>
      <c r="CV39" s="621"/>
      <c r="CW39" s="621"/>
      <c r="CX39" s="621"/>
      <c r="CY39" s="622"/>
      <c r="CZ39" s="611">
        <v>0.3</v>
      </c>
      <c r="DA39" s="623"/>
      <c r="DB39" s="623"/>
      <c r="DC39" s="624"/>
      <c r="DD39" s="614">
        <v>172081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6177</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1460911</v>
      </c>
      <c r="CS40" s="609"/>
      <c r="CT40" s="609"/>
      <c r="CU40" s="609"/>
      <c r="CV40" s="609"/>
      <c r="CW40" s="609"/>
      <c r="CX40" s="609"/>
      <c r="CY40" s="610"/>
      <c r="CZ40" s="611">
        <v>2.2999999999999998</v>
      </c>
      <c r="DA40" s="623"/>
      <c r="DB40" s="623"/>
      <c r="DC40" s="624"/>
      <c r="DD40" s="614">
        <v>526191</v>
      </c>
      <c r="DE40" s="609"/>
      <c r="DF40" s="609"/>
      <c r="DG40" s="609"/>
      <c r="DH40" s="609"/>
      <c r="DI40" s="609"/>
      <c r="DJ40" s="609"/>
      <c r="DK40" s="610"/>
      <c r="DL40" s="614">
        <v>50000</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64566092</v>
      </c>
      <c r="S41" s="633"/>
      <c r="T41" s="633"/>
      <c r="U41" s="633"/>
      <c r="V41" s="633"/>
      <c r="W41" s="633"/>
      <c r="X41" s="633"/>
      <c r="Y41" s="636"/>
      <c r="Z41" s="637">
        <v>100</v>
      </c>
      <c r="AA41" s="637"/>
      <c r="AB41" s="637"/>
      <c r="AC41" s="637"/>
      <c r="AD41" s="638">
        <v>35893518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802743</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4017868</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375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7000302</v>
      </c>
      <c r="CS42" s="621"/>
      <c r="CT42" s="621"/>
      <c r="CU42" s="621"/>
      <c r="CV42" s="621"/>
      <c r="CW42" s="621"/>
      <c r="CX42" s="621"/>
      <c r="CY42" s="622"/>
      <c r="CZ42" s="611">
        <v>11</v>
      </c>
      <c r="DA42" s="623"/>
      <c r="DB42" s="623"/>
      <c r="DC42" s="624"/>
      <c r="DD42" s="614">
        <v>1033814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127469</v>
      </c>
      <c r="CS43" s="621"/>
      <c r="CT43" s="621"/>
      <c r="CU43" s="621"/>
      <c r="CV43" s="621"/>
      <c r="CW43" s="621"/>
      <c r="CX43" s="621"/>
      <c r="CY43" s="622"/>
      <c r="CZ43" s="611">
        <v>0.2</v>
      </c>
      <c r="DA43" s="623"/>
      <c r="DB43" s="623"/>
      <c r="DC43" s="624"/>
      <c r="DD43" s="614">
        <v>127469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6756822</v>
      </c>
      <c r="CS44" s="609"/>
      <c r="CT44" s="609"/>
      <c r="CU44" s="609"/>
      <c r="CV44" s="609"/>
      <c r="CW44" s="609"/>
      <c r="CX44" s="609"/>
      <c r="CY44" s="610"/>
      <c r="CZ44" s="611">
        <v>10.6</v>
      </c>
      <c r="DA44" s="612"/>
      <c r="DB44" s="612"/>
      <c r="DC44" s="613"/>
      <c r="DD44" s="614">
        <v>941447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3506319</v>
      </c>
      <c r="CS45" s="621"/>
      <c r="CT45" s="621"/>
      <c r="CU45" s="621"/>
      <c r="CV45" s="621"/>
      <c r="CW45" s="621"/>
      <c r="CX45" s="621"/>
      <c r="CY45" s="622"/>
      <c r="CZ45" s="611">
        <v>5.5</v>
      </c>
      <c r="DA45" s="623"/>
      <c r="DB45" s="623"/>
      <c r="DC45" s="624"/>
      <c r="DD45" s="614">
        <v>246384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2625973</v>
      </c>
      <c r="CS46" s="609"/>
      <c r="CT46" s="609"/>
      <c r="CU46" s="609"/>
      <c r="CV46" s="609"/>
      <c r="CW46" s="609"/>
      <c r="CX46" s="609"/>
      <c r="CY46" s="610"/>
      <c r="CZ46" s="611">
        <v>4.0999999999999996</v>
      </c>
      <c r="DA46" s="612"/>
      <c r="DB46" s="612"/>
      <c r="DC46" s="613"/>
      <c r="DD46" s="614">
        <v>683933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243480</v>
      </c>
      <c r="CS47" s="621"/>
      <c r="CT47" s="621"/>
      <c r="CU47" s="621"/>
      <c r="CV47" s="621"/>
      <c r="CW47" s="621"/>
      <c r="CX47" s="621"/>
      <c r="CY47" s="622"/>
      <c r="CZ47" s="611">
        <v>0.4</v>
      </c>
      <c r="DA47" s="623"/>
      <c r="DB47" s="623"/>
      <c r="DC47" s="624"/>
      <c r="DD47" s="614">
        <v>92367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63851039</v>
      </c>
      <c r="CS49" s="593"/>
      <c r="CT49" s="593"/>
      <c r="CU49" s="593"/>
      <c r="CV49" s="593"/>
      <c r="CW49" s="593"/>
      <c r="CX49" s="593"/>
      <c r="CY49" s="594"/>
      <c r="CZ49" s="595">
        <v>100</v>
      </c>
      <c r="DA49" s="596"/>
      <c r="DB49" s="596"/>
      <c r="DC49" s="597"/>
      <c r="DD49" s="598">
        <v>41368978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hDVFNVafsyB5vn+mk5+Uyuc6Ko+URz+m+d5GsRoI+7yajl1l6j1Xdu3n9a8UHZeDvhofC/FoJKHrtVj6cMbA==" saltValue="amq67muh/3zie1zK/2Iw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65025</v>
      </c>
      <c r="R7" s="1090"/>
      <c r="S7" s="1090"/>
      <c r="T7" s="1090"/>
      <c r="U7" s="1090"/>
      <c r="V7" s="1090">
        <v>64195</v>
      </c>
      <c r="W7" s="1090"/>
      <c r="X7" s="1090"/>
      <c r="Y7" s="1090"/>
      <c r="Z7" s="1090"/>
      <c r="AA7" s="1090">
        <v>830</v>
      </c>
      <c r="AB7" s="1090"/>
      <c r="AC7" s="1090"/>
      <c r="AD7" s="1090"/>
      <c r="AE7" s="1091"/>
      <c r="AF7" s="1092">
        <v>384</v>
      </c>
      <c r="AG7" s="1093"/>
      <c r="AH7" s="1093"/>
      <c r="AI7" s="1093"/>
      <c r="AJ7" s="1094"/>
      <c r="AK7" s="1095">
        <v>1115</v>
      </c>
      <c r="AL7" s="1096"/>
      <c r="AM7" s="1096"/>
      <c r="AN7" s="1096"/>
      <c r="AO7" s="1096"/>
      <c r="AP7" s="1096">
        <v>50154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568</v>
      </c>
      <c r="BT7" s="1087"/>
      <c r="BU7" s="1087"/>
      <c r="BV7" s="1087"/>
      <c r="BW7" s="1087"/>
      <c r="BX7" s="1087"/>
      <c r="BY7" s="1087"/>
      <c r="BZ7" s="1087"/>
      <c r="CA7" s="1087"/>
      <c r="CB7" s="1087"/>
      <c r="CC7" s="1087"/>
      <c r="CD7" s="1087"/>
      <c r="CE7" s="1087"/>
      <c r="CF7" s="1087"/>
      <c r="CG7" s="1099"/>
      <c r="CH7" s="1083">
        <v>4</v>
      </c>
      <c r="CI7" s="1084"/>
      <c r="CJ7" s="1084"/>
      <c r="CK7" s="1084"/>
      <c r="CL7" s="1085"/>
      <c r="CM7" s="1083">
        <v>186</v>
      </c>
      <c r="CN7" s="1084"/>
      <c r="CO7" s="1084"/>
      <c r="CP7" s="1084"/>
      <c r="CQ7" s="1085"/>
      <c r="CR7" s="1083">
        <v>0</v>
      </c>
      <c r="CS7" s="1084"/>
      <c r="CT7" s="1084"/>
      <c r="CU7" s="1084"/>
      <c r="CV7" s="1085"/>
      <c r="CW7" s="1083">
        <v>0</v>
      </c>
      <c r="CX7" s="1084"/>
      <c r="CY7" s="1084"/>
      <c r="CZ7" s="1084"/>
      <c r="DA7" s="1085"/>
      <c r="DB7" s="1083">
        <v>0</v>
      </c>
      <c r="DC7" s="1084"/>
      <c r="DD7" s="1084"/>
      <c r="DE7" s="1084"/>
      <c r="DF7" s="1085"/>
      <c r="DG7" s="1083" t="s">
        <v>567</v>
      </c>
      <c r="DH7" s="1084"/>
      <c r="DI7" s="1084"/>
      <c r="DJ7" s="1084"/>
      <c r="DK7" s="1085"/>
      <c r="DL7" s="1083" t="s">
        <v>567</v>
      </c>
      <c r="DM7" s="1084"/>
      <c r="DN7" s="1084"/>
      <c r="DO7" s="1084"/>
      <c r="DP7" s="1085"/>
      <c r="DQ7" s="1083" t="s">
        <v>567</v>
      </c>
      <c r="DR7" s="1084"/>
      <c r="DS7" s="1084"/>
      <c r="DT7" s="1084"/>
      <c r="DU7" s="1085"/>
      <c r="DV7" s="1086"/>
      <c r="DW7" s="1087"/>
      <c r="DX7" s="1087"/>
      <c r="DY7" s="1087"/>
      <c r="DZ7" s="1088"/>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122</v>
      </c>
      <c r="R8" s="1026"/>
      <c r="S8" s="1026"/>
      <c r="T8" s="1026"/>
      <c r="U8" s="1026"/>
      <c r="V8" s="1026">
        <v>122</v>
      </c>
      <c r="W8" s="1026"/>
      <c r="X8" s="1026"/>
      <c r="Y8" s="1026"/>
      <c r="Z8" s="1026"/>
      <c r="AA8" s="1026">
        <v>0</v>
      </c>
      <c r="AB8" s="1026"/>
      <c r="AC8" s="1026"/>
      <c r="AD8" s="1026"/>
      <c r="AE8" s="1027"/>
      <c r="AF8" s="1022" t="s">
        <v>122</v>
      </c>
      <c r="AG8" s="1023"/>
      <c r="AH8" s="1023"/>
      <c r="AI8" s="1023"/>
      <c r="AJ8" s="1024"/>
      <c r="AK8" s="1067">
        <v>115</v>
      </c>
      <c r="AL8" s="1068"/>
      <c r="AM8" s="1068"/>
      <c r="AN8" s="1068"/>
      <c r="AO8" s="1068"/>
      <c r="AP8" s="1068">
        <v>66</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569</v>
      </c>
      <c r="BT8" s="980"/>
      <c r="BU8" s="980"/>
      <c r="BV8" s="980"/>
      <c r="BW8" s="980"/>
      <c r="BX8" s="980"/>
      <c r="BY8" s="980"/>
      <c r="BZ8" s="980"/>
      <c r="CA8" s="980"/>
      <c r="CB8" s="980"/>
      <c r="CC8" s="980"/>
      <c r="CD8" s="980"/>
      <c r="CE8" s="980"/>
      <c r="CF8" s="980"/>
      <c r="CG8" s="1001"/>
      <c r="CH8" s="976">
        <v>108</v>
      </c>
      <c r="CI8" s="977"/>
      <c r="CJ8" s="977"/>
      <c r="CK8" s="977"/>
      <c r="CL8" s="978"/>
      <c r="CM8" s="976">
        <v>1655</v>
      </c>
      <c r="CN8" s="977"/>
      <c r="CO8" s="977"/>
      <c r="CP8" s="977"/>
      <c r="CQ8" s="978"/>
      <c r="CR8" s="976">
        <v>0</v>
      </c>
      <c r="CS8" s="977"/>
      <c r="CT8" s="977"/>
      <c r="CU8" s="977"/>
      <c r="CV8" s="978"/>
      <c r="CW8" s="976">
        <v>0</v>
      </c>
      <c r="CX8" s="977"/>
      <c r="CY8" s="977"/>
      <c r="CZ8" s="977"/>
      <c r="DA8" s="978"/>
      <c r="DB8" s="976">
        <v>0</v>
      </c>
      <c r="DC8" s="977"/>
      <c r="DD8" s="977"/>
      <c r="DE8" s="977"/>
      <c r="DF8" s="978"/>
      <c r="DG8" s="976" t="s">
        <v>567</v>
      </c>
      <c r="DH8" s="977"/>
      <c r="DI8" s="977"/>
      <c r="DJ8" s="977"/>
      <c r="DK8" s="978"/>
      <c r="DL8" s="976" t="s">
        <v>567</v>
      </c>
      <c r="DM8" s="977"/>
      <c r="DN8" s="977"/>
      <c r="DO8" s="977"/>
      <c r="DP8" s="978"/>
      <c r="DQ8" s="976" t="s">
        <v>567</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570</v>
      </c>
      <c r="BT9" s="980"/>
      <c r="BU9" s="980"/>
      <c r="BV9" s="980"/>
      <c r="BW9" s="980"/>
      <c r="BX9" s="980"/>
      <c r="BY9" s="980"/>
      <c r="BZ9" s="980"/>
      <c r="CA9" s="980"/>
      <c r="CB9" s="980"/>
      <c r="CC9" s="980"/>
      <c r="CD9" s="980"/>
      <c r="CE9" s="980"/>
      <c r="CF9" s="980"/>
      <c r="CG9" s="1001"/>
      <c r="CH9" s="976">
        <v>31</v>
      </c>
      <c r="CI9" s="977"/>
      <c r="CJ9" s="977"/>
      <c r="CK9" s="977"/>
      <c r="CL9" s="978"/>
      <c r="CM9" s="976">
        <v>319</v>
      </c>
      <c r="CN9" s="977"/>
      <c r="CO9" s="977"/>
      <c r="CP9" s="977"/>
      <c r="CQ9" s="978"/>
      <c r="CR9" s="976">
        <v>0</v>
      </c>
      <c r="CS9" s="977"/>
      <c r="CT9" s="977"/>
      <c r="CU9" s="977"/>
      <c r="CV9" s="978"/>
      <c r="CW9" s="976">
        <v>0</v>
      </c>
      <c r="CX9" s="977"/>
      <c r="CY9" s="977"/>
      <c r="CZ9" s="977"/>
      <c r="DA9" s="978"/>
      <c r="DB9" s="976">
        <v>0</v>
      </c>
      <c r="DC9" s="977"/>
      <c r="DD9" s="977"/>
      <c r="DE9" s="977"/>
      <c r="DF9" s="978"/>
      <c r="DG9" s="976" t="s">
        <v>567</v>
      </c>
      <c r="DH9" s="977"/>
      <c r="DI9" s="977"/>
      <c r="DJ9" s="977"/>
      <c r="DK9" s="978"/>
      <c r="DL9" s="976" t="s">
        <v>567</v>
      </c>
      <c r="DM9" s="977"/>
      <c r="DN9" s="977"/>
      <c r="DO9" s="977"/>
      <c r="DP9" s="978"/>
      <c r="DQ9" s="976" t="s">
        <v>567</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571</v>
      </c>
      <c r="BT10" s="980"/>
      <c r="BU10" s="980"/>
      <c r="BV10" s="980"/>
      <c r="BW10" s="980"/>
      <c r="BX10" s="980"/>
      <c r="BY10" s="980"/>
      <c r="BZ10" s="980"/>
      <c r="CA10" s="980"/>
      <c r="CB10" s="980"/>
      <c r="CC10" s="980"/>
      <c r="CD10" s="980"/>
      <c r="CE10" s="980"/>
      <c r="CF10" s="980"/>
      <c r="CG10" s="1001"/>
      <c r="CH10" s="976">
        <v>6</v>
      </c>
      <c r="CI10" s="977"/>
      <c r="CJ10" s="977"/>
      <c r="CK10" s="977"/>
      <c r="CL10" s="978"/>
      <c r="CM10" s="976">
        <v>52</v>
      </c>
      <c r="CN10" s="977"/>
      <c r="CO10" s="977"/>
      <c r="CP10" s="977"/>
      <c r="CQ10" s="978"/>
      <c r="CR10" s="976">
        <v>0</v>
      </c>
      <c r="CS10" s="977"/>
      <c r="CT10" s="977"/>
      <c r="CU10" s="977"/>
      <c r="CV10" s="978"/>
      <c r="CW10" s="976">
        <v>6</v>
      </c>
      <c r="CX10" s="977"/>
      <c r="CY10" s="977"/>
      <c r="CZ10" s="977"/>
      <c r="DA10" s="978"/>
      <c r="DB10" s="976">
        <v>0</v>
      </c>
      <c r="DC10" s="977"/>
      <c r="DD10" s="977"/>
      <c r="DE10" s="977"/>
      <c r="DF10" s="978"/>
      <c r="DG10" s="976" t="s">
        <v>567</v>
      </c>
      <c r="DH10" s="977"/>
      <c r="DI10" s="977"/>
      <c r="DJ10" s="977"/>
      <c r="DK10" s="978"/>
      <c r="DL10" s="976" t="s">
        <v>567</v>
      </c>
      <c r="DM10" s="977"/>
      <c r="DN10" s="977"/>
      <c r="DO10" s="977"/>
      <c r="DP10" s="978"/>
      <c r="DQ10" s="976" t="s">
        <v>567</v>
      </c>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572</v>
      </c>
      <c r="BT11" s="980"/>
      <c r="BU11" s="980"/>
      <c r="BV11" s="980"/>
      <c r="BW11" s="980"/>
      <c r="BX11" s="980"/>
      <c r="BY11" s="980"/>
      <c r="BZ11" s="980"/>
      <c r="CA11" s="980"/>
      <c r="CB11" s="980"/>
      <c r="CC11" s="980"/>
      <c r="CD11" s="980"/>
      <c r="CE11" s="980"/>
      <c r="CF11" s="980"/>
      <c r="CG11" s="1001"/>
      <c r="CH11" s="976">
        <v>-58</v>
      </c>
      <c r="CI11" s="977"/>
      <c r="CJ11" s="977"/>
      <c r="CK11" s="977"/>
      <c r="CL11" s="978"/>
      <c r="CM11" s="976">
        <v>54</v>
      </c>
      <c r="CN11" s="977"/>
      <c r="CO11" s="977"/>
      <c r="CP11" s="977"/>
      <c r="CQ11" s="978"/>
      <c r="CR11" s="976">
        <v>0</v>
      </c>
      <c r="CS11" s="977"/>
      <c r="CT11" s="977"/>
      <c r="CU11" s="977"/>
      <c r="CV11" s="978"/>
      <c r="CW11" s="976">
        <v>8</v>
      </c>
      <c r="CX11" s="977"/>
      <c r="CY11" s="977"/>
      <c r="CZ11" s="977"/>
      <c r="DA11" s="978"/>
      <c r="DB11" s="976">
        <v>0</v>
      </c>
      <c r="DC11" s="977"/>
      <c r="DD11" s="977"/>
      <c r="DE11" s="977"/>
      <c r="DF11" s="978"/>
      <c r="DG11" s="976" t="s">
        <v>567</v>
      </c>
      <c r="DH11" s="977"/>
      <c r="DI11" s="977"/>
      <c r="DJ11" s="977"/>
      <c r="DK11" s="978"/>
      <c r="DL11" s="976" t="s">
        <v>567</v>
      </c>
      <c r="DM11" s="977"/>
      <c r="DN11" s="977"/>
      <c r="DO11" s="977"/>
      <c r="DP11" s="978"/>
      <c r="DQ11" s="976" t="s">
        <v>567</v>
      </c>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573</v>
      </c>
      <c r="BT12" s="980"/>
      <c r="BU12" s="980"/>
      <c r="BV12" s="980"/>
      <c r="BW12" s="980"/>
      <c r="BX12" s="980"/>
      <c r="BY12" s="980"/>
      <c r="BZ12" s="980"/>
      <c r="CA12" s="980"/>
      <c r="CB12" s="980"/>
      <c r="CC12" s="980"/>
      <c r="CD12" s="980"/>
      <c r="CE12" s="980"/>
      <c r="CF12" s="980"/>
      <c r="CG12" s="1001"/>
      <c r="CH12" s="976">
        <v>1</v>
      </c>
      <c r="CI12" s="977"/>
      <c r="CJ12" s="977"/>
      <c r="CK12" s="977"/>
      <c r="CL12" s="978"/>
      <c r="CM12" s="976">
        <v>13</v>
      </c>
      <c r="CN12" s="977"/>
      <c r="CO12" s="977"/>
      <c r="CP12" s="977"/>
      <c r="CQ12" s="978"/>
      <c r="CR12" s="976">
        <v>0</v>
      </c>
      <c r="CS12" s="977"/>
      <c r="CT12" s="977"/>
      <c r="CU12" s="977"/>
      <c r="CV12" s="978"/>
      <c r="CW12" s="976">
        <v>2</v>
      </c>
      <c r="CX12" s="977"/>
      <c r="CY12" s="977"/>
      <c r="CZ12" s="977"/>
      <c r="DA12" s="978"/>
      <c r="DB12" s="976">
        <v>0</v>
      </c>
      <c r="DC12" s="977"/>
      <c r="DD12" s="977"/>
      <c r="DE12" s="977"/>
      <c r="DF12" s="978"/>
      <c r="DG12" s="976" t="s">
        <v>567</v>
      </c>
      <c r="DH12" s="977"/>
      <c r="DI12" s="977"/>
      <c r="DJ12" s="977"/>
      <c r="DK12" s="978"/>
      <c r="DL12" s="976" t="s">
        <v>567</v>
      </c>
      <c r="DM12" s="977"/>
      <c r="DN12" s="977"/>
      <c r="DO12" s="977"/>
      <c r="DP12" s="978"/>
      <c r="DQ12" s="976" t="s">
        <v>567</v>
      </c>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384</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10365</v>
      </c>
      <c r="R28" s="1038"/>
      <c r="S28" s="1038"/>
      <c r="T28" s="1038"/>
      <c r="U28" s="1038"/>
      <c r="V28" s="1038">
        <v>10284</v>
      </c>
      <c r="W28" s="1038"/>
      <c r="X28" s="1038"/>
      <c r="Y28" s="1038"/>
      <c r="Z28" s="1038"/>
      <c r="AA28" s="1038">
        <v>81</v>
      </c>
      <c r="AB28" s="1038"/>
      <c r="AC28" s="1038"/>
      <c r="AD28" s="1038"/>
      <c r="AE28" s="1039"/>
      <c r="AF28" s="1040">
        <v>81</v>
      </c>
      <c r="AG28" s="1038"/>
      <c r="AH28" s="1038"/>
      <c r="AI28" s="1038"/>
      <c r="AJ28" s="1041"/>
      <c r="AK28" s="1029">
        <v>812</v>
      </c>
      <c r="AL28" s="1030"/>
      <c r="AM28" s="1030"/>
      <c r="AN28" s="1030"/>
      <c r="AO28" s="1030"/>
      <c r="AP28" s="1030" t="s">
        <v>559</v>
      </c>
      <c r="AQ28" s="1030"/>
      <c r="AR28" s="1030"/>
      <c r="AS28" s="1030"/>
      <c r="AT28" s="1030"/>
      <c r="AU28" s="1030" t="s">
        <v>559</v>
      </c>
      <c r="AV28" s="1030"/>
      <c r="AW28" s="1030"/>
      <c r="AX28" s="1030"/>
      <c r="AY28" s="1030"/>
      <c r="AZ28" s="1031" t="s">
        <v>559</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20</v>
      </c>
      <c r="R29" s="1026"/>
      <c r="S29" s="1026"/>
      <c r="T29" s="1026"/>
      <c r="U29" s="1026"/>
      <c r="V29" s="1026">
        <v>16</v>
      </c>
      <c r="W29" s="1026"/>
      <c r="X29" s="1026"/>
      <c r="Y29" s="1026"/>
      <c r="Z29" s="1026"/>
      <c r="AA29" s="1026">
        <v>4</v>
      </c>
      <c r="AB29" s="1026"/>
      <c r="AC29" s="1026"/>
      <c r="AD29" s="1026"/>
      <c r="AE29" s="1027"/>
      <c r="AF29" s="1022">
        <v>4</v>
      </c>
      <c r="AG29" s="1023"/>
      <c r="AH29" s="1023"/>
      <c r="AI29" s="1023"/>
      <c r="AJ29" s="1024"/>
      <c r="AK29" s="967">
        <v>15</v>
      </c>
      <c r="AL29" s="958"/>
      <c r="AM29" s="958"/>
      <c r="AN29" s="958"/>
      <c r="AO29" s="958"/>
      <c r="AP29" s="958">
        <v>10</v>
      </c>
      <c r="AQ29" s="958"/>
      <c r="AR29" s="958"/>
      <c r="AS29" s="958"/>
      <c r="AT29" s="958"/>
      <c r="AU29" s="958">
        <v>8</v>
      </c>
      <c r="AV29" s="958"/>
      <c r="AW29" s="958"/>
      <c r="AX29" s="958"/>
      <c r="AY29" s="958"/>
      <c r="AZ29" s="1028" t="s">
        <v>559</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13555</v>
      </c>
      <c r="R30" s="1026"/>
      <c r="S30" s="1026"/>
      <c r="T30" s="1026"/>
      <c r="U30" s="1026"/>
      <c r="V30" s="1026">
        <v>13367</v>
      </c>
      <c r="W30" s="1026"/>
      <c r="X30" s="1026"/>
      <c r="Y30" s="1026"/>
      <c r="Z30" s="1026"/>
      <c r="AA30" s="1026">
        <v>188</v>
      </c>
      <c r="AB30" s="1026"/>
      <c r="AC30" s="1026"/>
      <c r="AD30" s="1026"/>
      <c r="AE30" s="1027"/>
      <c r="AF30" s="1022">
        <v>188</v>
      </c>
      <c r="AG30" s="1023"/>
      <c r="AH30" s="1023"/>
      <c r="AI30" s="1023"/>
      <c r="AJ30" s="1024"/>
      <c r="AK30" s="967">
        <v>2086</v>
      </c>
      <c r="AL30" s="958"/>
      <c r="AM30" s="958"/>
      <c r="AN30" s="958"/>
      <c r="AO30" s="958"/>
      <c r="AP30" s="958" t="s">
        <v>559</v>
      </c>
      <c r="AQ30" s="958"/>
      <c r="AR30" s="958"/>
      <c r="AS30" s="958"/>
      <c r="AT30" s="958"/>
      <c r="AU30" s="958" t="s">
        <v>559</v>
      </c>
      <c r="AV30" s="958"/>
      <c r="AW30" s="958"/>
      <c r="AX30" s="958"/>
      <c r="AY30" s="958"/>
      <c r="AZ30" s="1028" t="s">
        <v>559</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41</v>
      </c>
      <c r="R31" s="1026"/>
      <c r="S31" s="1026"/>
      <c r="T31" s="1026"/>
      <c r="U31" s="1026"/>
      <c r="V31" s="1026">
        <v>41</v>
      </c>
      <c r="W31" s="1026"/>
      <c r="X31" s="1026"/>
      <c r="Y31" s="1026"/>
      <c r="Z31" s="1026"/>
      <c r="AA31" s="1026">
        <v>0</v>
      </c>
      <c r="AB31" s="1026"/>
      <c r="AC31" s="1026"/>
      <c r="AD31" s="1026"/>
      <c r="AE31" s="1027"/>
      <c r="AF31" s="1022" t="s">
        <v>122</v>
      </c>
      <c r="AG31" s="1023"/>
      <c r="AH31" s="1023"/>
      <c r="AI31" s="1023"/>
      <c r="AJ31" s="1024"/>
      <c r="AK31" s="967">
        <v>26</v>
      </c>
      <c r="AL31" s="958"/>
      <c r="AM31" s="958"/>
      <c r="AN31" s="958"/>
      <c r="AO31" s="958"/>
      <c r="AP31" s="958">
        <v>3</v>
      </c>
      <c r="AQ31" s="958"/>
      <c r="AR31" s="958"/>
      <c r="AS31" s="958"/>
      <c r="AT31" s="958"/>
      <c r="AU31" s="958">
        <v>3</v>
      </c>
      <c r="AV31" s="958"/>
      <c r="AW31" s="958"/>
      <c r="AX31" s="958"/>
      <c r="AY31" s="958"/>
      <c r="AZ31" s="1028" t="s">
        <v>559</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1631</v>
      </c>
      <c r="R32" s="1026"/>
      <c r="S32" s="1026"/>
      <c r="T32" s="1026"/>
      <c r="U32" s="1026"/>
      <c r="V32" s="1026">
        <v>1626</v>
      </c>
      <c r="W32" s="1026"/>
      <c r="X32" s="1026"/>
      <c r="Y32" s="1026"/>
      <c r="Z32" s="1026"/>
      <c r="AA32" s="1026">
        <v>5</v>
      </c>
      <c r="AB32" s="1026"/>
      <c r="AC32" s="1026"/>
      <c r="AD32" s="1026"/>
      <c r="AE32" s="1027"/>
      <c r="AF32" s="1022">
        <v>5</v>
      </c>
      <c r="AG32" s="1023"/>
      <c r="AH32" s="1023"/>
      <c r="AI32" s="1023"/>
      <c r="AJ32" s="1024"/>
      <c r="AK32" s="967">
        <v>419</v>
      </c>
      <c r="AL32" s="958"/>
      <c r="AM32" s="958"/>
      <c r="AN32" s="958"/>
      <c r="AO32" s="958"/>
      <c r="AP32" s="958" t="s">
        <v>559</v>
      </c>
      <c r="AQ32" s="958"/>
      <c r="AR32" s="958"/>
      <c r="AS32" s="958"/>
      <c r="AT32" s="958"/>
      <c r="AU32" s="958" t="s">
        <v>559</v>
      </c>
      <c r="AV32" s="958"/>
      <c r="AW32" s="958"/>
      <c r="AX32" s="958"/>
      <c r="AY32" s="958"/>
      <c r="AZ32" s="1028" t="s">
        <v>559</v>
      </c>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394</v>
      </c>
      <c r="C33" s="1018"/>
      <c r="D33" s="1018"/>
      <c r="E33" s="1018"/>
      <c r="F33" s="1018"/>
      <c r="G33" s="1018"/>
      <c r="H33" s="1018"/>
      <c r="I33" s="1018"/>
      <c r="J33" s="1018"/>
      <c r="K33" s="1018"/>
      <c r="L33" s="1018"/>
      <c r="M33" s="1018"/>
      <c r="N33" s="1018"/>
      <c r="O33" s="1018"/>
      <c r="P33" s="1019"/>
      <c r="Q33" s="1025">
        <v>3299</v>
      </c>
      <c r="R33" s="1026"/>
      <c r="S33" s="1026"/>
      <c r="T33" s="1026"/>
      <c r="U33" s="1026"/>
      <c r="V33" s="1026">
        <v>3052</v>
      </c>
      <c r="W33" s="1026"/>
      <c r="X33" s="1026"/>
      <c r="Y33" s="1026"/>
      <c r="Z33" s="1026"/>
      <c r="AA33" s="1026">
        <v>247</v>
      </c>
      <c r="AB33" s="1026"/>
      <c r="AC33" s="1026"/>
      <c r="AD33" s="1026"/>
      <c r="AE33" s="1027"/>
      <c r="AF33" s="1022">
        <v>2058</v>
      </c>
      <c r="AG33" s="1023"/>
      <c r="AH33" s="1023"/>
      <c r="AI33" s="1023"/>
      <c r="AJ33" s="1024"/>
      <c r="AK33" s="967">
        <v>1026</v>
      </c>
      <c r="AL33" s="958"/>
      <c r="AM33" s="958"/>
      <c r="AN33" s="958"/>
      <c r="AO33" s="958"/>
      <c r="AP33" s="958">
        <v>13740</v>
      </c>
      <c r="AQ33" s="958"/>
      <c r="AR33" s="958"/>
      <c r="AS33" s="958"/>
      <c r="AT33" s="958"/>
      <c r="AU33" s="958">
        <v>5771</v>
      </c>
      <c r="AV33" s="958"/>
      <c r="AW33" s="958"/>
      <c r="AX33" s="958"/>
      <c r="AY33" s="958"/>
      <c r="AZ33" s="1028" t="s">
        <v>559</v>
      </c>
      <c r="BA33" s="1028"/>
      <c r="BB33" s="1028"/>
      <c r="BC33" s="1028"/>
      <c r="BD33" s="1028"/>
      <c r="BE33" s="959" t="s">
        <v>395</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396</v>
      </c>
      <c r="C34" s="1018"/>
      <c r="D34" s="1018"/>
      <c r="E34" s="1018"/>
      <c r="F34" s="1018"/>
      <c r="G34" s="1018"/>
      <c r="H34" s="1018"/>
      <c r="I34" s="1018"/>
      <c r="J34" s="1018"/>
      <c r="K34" s="1018"/>
      <c r="L34" s="1018"/>
      <c r="M34" s="1018"/>
      <c r="N34" s="1018"/>
      <c r="O34" s="1018"/>
      <c r="P34" s="1019"/>
      <c r="Q34" s="1025">
        <v>3811</v>
      </c>
      <c r="R34" s="1026"/>
      <c r="S34" s="1026"/>
      <c r="T34" s="1026"/>
      <c r="U34" s="1026"/>
      <c r="V34" s="1026">
        <v>3731</v>
      </c>
      <c r="W34" s="1026"/>
      <c r="X34" s="1026"/>
      <c r="Y34" s="1026"/>
      <c r="Z34" s="1026"/>
      <c r="AA34" s="1026">
        <v>80</v>
      </c>
      <c r="AB34" s="1026"/>
      <c r="AC34" s="1026"/>
      <c r="AD34" s="1026"/>
      <c r="AE34" s="1027"/>
      <c r="AF34" s="1022">
        <v>646</v>
      </c>
      <c r="AG34" s="1023"/>
      <c r="AH34" s="1023"/>
      <c r="AI34" s="1023"/>
      <c r="AJ34" s="1024"/>
      <c r="AK34" s="967">
        <v>2457</v>
      </c>
      <c r="AL34" s="958"/>
      <c r="AM34" s="958"/>
      <c r="AN34" s="958"/>
      <c r="AO34" s="958"/>
      <c r="AP34" s="958">
        <v>30277</v>
      </c>
      <c r="AQ34" s="958"/>
      <c r="AR34" s="958"/>
      <c r="AS34" s="958"/>
      <c r="AT34" s="958"/>
      <c r="AU34" s="958">
        <v>10113</v>
      </c>
      <c r="AV34" s="958"/>
      <c r="AW34" s="958"/>
      <c r="AX34" s="958"/>
      <c r="AY34" s="958"/>
      <c r="AZ34" s="1028" t="s">
        <v>559</v>
      </c>
      <c r="BA34" s="1028"/>
      <c r="BB34" s="1028"/>
      <c r="BC34" s="1028"/>
      <c r="BD34" s="1028"/>
      <c r="BE34" s="959" t="s">
        <v>395</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t="s">
        <v>397</v>
      </c>
      <c r="C35" s="1018"/>
      <c r="D35" s="1018"/>
      <c r="E35" s="1018"/>
      <c r="F35" s="1018"/>
      <c r="G35" s="1018"/>
      <c r="H35" s="1018"/>
      <c r="I35" s="1018"/>
      <c r="J35" s="1018"/>
      <c r="K35" s="1018"/>
      <c r="L35" s="1018"/>
      <c r="M35" s="1018"/>
      <c r="N35" s="1018"/>
      <c r="O35" s="1018"/>
      <c r="P35" s="1019"/>
      <c r="Q35" s="1025">
        <v>3995</v>
      </c>
      <c r="R35" s="1026"/>
      <c r="S35" s="1026"/>
      <c r="T35" s="1026"/>
      <c r="U35" s="1026"/>
      <c r="V35" s="1026">
        <v>4599</v>
      </c>
      <c r="W35" s="1026"/>
      <c r="X35" s="1026"/>
      <c r="Y35" s="1026"/>
      <c r="Z35" s="1026"/>
      <c r="AA35" s="1026">
        <v>-604</v>
      </c>
      <c r="AB35" s="1026"/>
      <c r="AC35" s="1026"/>
      <c r="AD35" s="1026"/>
      <c r="AE35" s="1027"/>
      <c r="AF35" s="1022">
        <v>2612</v>
      </c>
      <c r="AG35" s="1023"/>
      <c r="AH35" s="1023"/>
      <c r="AI35" s="1023"/>
      <c r="AJ35" s="1024"/>
      <c r="AK35" s="967">
        <v>1595</v>
      </c>
      <c r="AL35" s="958"/>
      <c r="AM35" s="958"/>
      <c r="AN35" s="958"/>
      <c r="AO35" s="958"/>
      <c r="AP35" s="958">
        <v>452</v>
      </c>
      <c r="AQ35" s="958"/>
      <c r="AR35" s="958"/>
      <c r="AS35" s="958"/>
      <c r="AT35" s="958"/>
      <c r="AU35" s="958">
        <v>231</v>
      </c>
      <c r="AV35" s="958"/>
      <c r="AW35" s="958"/>
      <c r="AX35" s="958"/>
      <c r="AY35" s="958"/>
      <c r="AZ35" s="1028" t="s">
        <v>559</v>
      </c>
      <c r="BA35" s="1028"/>
      <c r="BB35" s="1028"/>
      <c r="BC35" s="1028"/>
      <c r="BD35" s="1028"/>
      <c r="BE35" s="959" t="s">
        <v>395</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t="s">
        <v>398</v>
      </c>
      <c r="C36" s="1018"/>
      <c r="D36" s="1018"/>
      <c r="E36" s="1018"/>
      <c r="F36" s="1018"/>
      <c r="G36" s="1018"/>
      <c r="H36" s="1018"/>
      <c r="I36" s="1018"/>
      <c r="J36" s="1018"/>
      <c r="K36" s="1018"/>
      <c r="L36" s="1018"/>
      <c r="M36" s="1018"/>
      <c r="N36" s="1018"/>
      <c r="O36" s="1018"/>
      <c r="P36" s="1019"/>
      <c r="Q36" s="1025">
        <v>1756</v>
      </c>
      <c r="R36" s="1026"/>
      <c r="S36" s="1026"/>
      <c r="T36" s="1026"/>
      <c r="U36" s="1026"/>
      <c r="V36" s="1026">
        <v>1754</v>
      </c>
      <c r="W36" s="1026"/>
      <c r="X36" s="1026"/>
      <c r="Y36" s="1026"/>
      <c r="Z36" s="1026"/>
      <c r="AA36" s="1026">
        <v>2</v>
      </c>
      <c r="AB36" s="1026"/>
      <c r="AC36" s="1026"/>
      <c r="AD36" s="1026"/>
      <c r="AE36" s="1027"/>
      <c r="AF36" s="1022" t="s">
        <v>122</v>
      </c>
      <c r="AG36" s="1023"/>
      <c r="AH36" s="1023"/>
      <c r="AI36" s="1023"/>
      <c r="AJ36" s="1024"/>
      <c r="AK36" s="967">
        <v>6</v>
      </c>
      <c r="AL36" s="958"/>
      <c r="AM36" s="958"/>
      <c r="AN36" s="958"/>
      <c r="AO36" s="958"/>
      <c r="AP36" s="958">
        <v>1924</v>
      </c>
      <c r="AQ36" s="958"/>
      <c r="AR36" s="958"/>
      <c r="AS36" s="958"/>
      <c r="AT36" s="958"/>
      <c r="AU36" s="958">
        <v>1482</v>
      </c>
      <c r="AV36" s="958"/>
      <c r="AW36" s="958"/>
      <c r="AX36" s="958"/>
      <c r="AY36" s="958"/>
      <c r="AZ36" s="1028" t="s">
        <v>559</v>
      </c>
      <c r="BA36" s="1028"/>
      <c r="BB36" s="1028"/>
      <c r="BC36" s="1028"/>
      <c r="BD36" s="1028"/>
      <c r="BE36" s="959" t="s">
        <v>399</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5593</v>
      </c>
      <c r="AG63" s="946"/>
      <c r="AH63" s="946"/>
      <c r="AI63" s="946"/>
      <c r="AJ63" s="1009"/>
      <c r="AK63" s="1010"/>
      <c r="AL63" s="950"/>
      <c r="AM63" s="950"/>
      <c r="AN63" s="950"/>
      <c r="AO63" s="950"/>
      <c r="AP63" s="946">
        <v>46406</v>
      </c>
      <c r="AQ63" s="946"/>
      <c r="AR63" s="946"/>
      <c r="AS63" s="946"/>
      <c r="AT63" s="946"/>
      <c r="AU63" s="946">
        <v>17608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403</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404</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560</v>
      </c>
      <c r="C68" s="973"/>
      <c r="D68" s="973"/>
      <c r="E68" s="973"/>
      <c r="F68" s="973"/>
      <c r="G68" s="973"/>
      <c r="H68" s="973"/>
      <c r="I68" s="973"/>
      <c r="J68" s="973"/>
      <c r="K68" s="973"/>
      <c r="L68" s="973"/>
      <c r="M68" s="973"/>
      <c r="N68" s="973"/>
      <c r="O68" s="973"/>
      <c r="P68" s="974"/>
      <c r="Q68" s="975">
        <v>3986</v>
      </c>
      <c r="R68" s="969"/>
      <c r="S68" s="969"/>
      <c r="T68" s="969"/>
      <c r="U68" s="969"/>
      <c r="V68" s="969">
        <v>3880</v>
      </c>
      <c r="W68" s="969"/>
      <c r="X68" s="969"/>
      <c r="Y68" s="969"/>
      <c r="Z68" s="969"/>
      <c r="AA68" s="969">
        <v>106</v>
      </c>
      <c r="AB68" s="969"/>
      <c r="AC68" s="969"/>
      <c r="AD68" s="969"/>
      <c r="AE68" s="969"/>
      <c r="AF68" s="969">
        <v>106</v>
      </c>
      <c r="AG68" s="969"/>
      <c r="AH68" s="969"/>
      <c r="AI68" s="969"/>
      <c r="AJ68" s="969"/>
      <c r="AK68" s="969" t="s">
        <v>559</v>
      </c>
      <c r="AL68" s="969"/>
      <c r="AM68" s="969"/>
      <c r="AN68" s="969"/>
      <c r="AO68" s="969"/>
      <c r="AP68" s="969">
        <v>531</v>
      </c>
      <c r="AQ68" s="969"/>
      <c r="AR68" s="969"/>
      <c r="AS68" s="969"/>
      <c r="AT68" s="969"/>
      <c r="AU68" s="969">
        <v>403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561</v>
      </c>
      <c r="C69" s="962"/>
      <c r="D69" s="962"/>
      <c r="E69" s="962"/>
      <c r="F69" s="962"/>
      <c r="G69" s="962"/>
      <c r="H69" s="962"/>
      <c r="I69" s="962"/>
      <c r="J69" s="962"/>
      <c r="K69" s="962"/>
      <c r="L69" s="962"/>
      <c r="M69" s="962"/>
      <c r="N69" s="962"/>
      <c r="O69" s="962"/>
      <c r="P69" s="963"/>
      <c r="Q69" s="964">
        <v>672</v>
      </c>
      <c r="R69" s="958"/>
      <c r="S69" s="958"/>
      <c r="T69" s="958"/>
      <c r="U69" s="958"/>
      <c r="V69" s="958">
        <v>719</v>
      </c>
      <c r="W69" s="958"/>
      <c r="X69" s="958"/>
      <c r="Y69" s="958"/>
      <c r="Z69" s="958"/>
      <c r="AA69" s="958">
        <v>-47</v>
      </c>
      <c r="AB69" s="958"/>
      <c r="AC69" s="958"/>
      <c r="AD69" s="958"/>
      <c r="AE69" s="958"/>
      <c r="AF69" s="958">
        <v>473</v>
      </c>
      <c r="AG69" s="958"/>
      <c r="AH69" s="958"/>
      <c r="AI69" s="958"/>
      <c r="AJ69" s="958"/>
      <c r="AK69" s="958" t="s">
        <v>567</v>
      </c>
      <c r="AL69" s="958"/>
      <c r="AM69" s="958"/>
      <c r="AN69" s="958"/>
      <c r="AO69" s="958"/>
      <c r="AP69" s="958">
        <v>2940</v>
      </c>
      <c r="AQ69" s="958"/>
      <c r="AR69" s="958"/>
      <c r="AS69" s="958"/>
      <c r="AT69" s="958"/>
      <c r="AU69" s="958" t="s">
        <v>574</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562</v>
      </c>
      <c r="C70" s="962"/>
      <c r="D70" s="962"/>
      <c r="E70" s="962"/>
      <c r="F70" s="962"/>
      <c r="G70" s="962"/>
      <c r="H70" s="962"/>
      <c r="I70" s="962"/>
      <c r="J70" s="962"/>
      <c r="K70" s="962"/>
      <c r="L70" s="962"/>
      <c r="M70" s="962"/>
      <c r="N70" s="962"/>
      <c r="O70" s="962"/>
      <c r="P70" s="963"/>
      <c r="Q70" s="964">
        <v>9448</v>
      </c>
      <c r="R70" s="958"/>
      <c r="S70" s="958"/>
      <c r="T70" s="958"/>
      <c r="U70" s="958"/>
      <c r="V70" s="958">
        <v>7971</v>
      </c>
      <c r="W70" s="958"/>
      <c r="X70" s="958"/>
      <c r="Y70" s="958"/>
      <c r="Z70" s="958"/>
      <c r="AA70" s="958">
        <v>1477</v>
      </c>
      <c r="AB70" s="958"/>
      <c r="AC70" s="958"/>
      <c r="AD70" s="958"/>
      <c r="AE70" s="958"/>
      <c r="AF70" s="958">
        <v>1477</v>
      </c>
      <c r="AG70" s="958"/>
      <c r="AH70" s="958"/>
      <c r="AI70" s="958"/>
      <c r="AJ70" s="958"/>
      <c r="AK70" s="958">
        <v>199</v>
      </c>
      <c r="AL70" s="958"/>
      <c r="AM70" s="958"/>
      <c r="AN70" s="958"/>
      <c r="AO70" s="958"/>
      <c r="AP70" s="958" t="s">
        <v>567</v>
      </c>
      <c r="AQ70" s="958"/>
      <c r="AR70" s="958"/>
      <c r="AS70" s="958"/>
      <c r="AT70" s="958"/>
      <c r="AU70" s="958" t="s">
        <v>567</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563</v>
      </c>
      <c r="C71" s="962"/>
      <c r="D71" s="962"/>
      <c r="E71" s="962"/>
      <c r="F71" s="962"/>
      <c r="G71" s="962"/>
      <c r="H71" s="962"/>
      <c r="I71" s="962"/>
      <c r="J71" s="962"/>
      <c r="K71" s="962"/>
      <c r="L71" s="962"/>
      <c r="M71" s="962"/>
      <c r="N71" s="962"/>
      <c r="O71" s="962"/>
      <c r="P71" s="963"/>
      <c r="Q71" s="964">
        <v>82</v>
      </c>
      <c r="R71" s="958"/>
      <c r="S71" s="958"/>
      <c r="T71" s="958"/>
      <c r="U71" s="958"/>
      <c r="V71" s="958">
        <v>76</v>
      </c>
      <c r="W71" s="958"/>
      <c r="X71" s="958"/>
      <c r="Y71" s="958"/>
      <c r="Z71" s="958"/>
      <c r="AA71" s="958">
        <v>6</v>
      </c>
      <c r="AB71" s="958"/>
      <c r="AC71" s="958"/>
      <c r="AD71" s="958"/>
      <c r="AE71" s="958"/>
      <c r="AF71" s="958">
        <v>6</v>
      </c>
      <c r="AG71" s="958"/>
      <c r="AH71" s="958"/>
      <c r="AI71" s="958"/>
      <c r="AJ71" s="958"/>
      <c r="AK71" s="958">
        <v>20</v>
      </c>
      <c r="AL71" s="958"/>
      <c r="AM71" s="958"/>
      <c r="AN71" s="958"/>
      <c r="AO71" s="958"/>
      <c r="AP71" s="958" t="s">
        <v>567</v>
      </c>
      <c r="AQ71" s="958"/>
      <c r="AR71" s="958"/>
      <c r="AS71" s="958"/>
      <c r="AT71" s="958"/>
      <c r="AU71" s="958" t="s">
        <v>567</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564</v>
      </c>
      <c r="C72" s="962"/>
      <c r="D72" s="962"/>
      <c r="E72" s="962"/>
      <c r="F72" s="962"/>
      <c r="G72" s="962"/>
      <c r="H72" s="962"/>
      <c r="I72" s="962"/>
      <c r="J72" s="962"/>
      <c r="K72" s="962"/>
      <c r="L72" s="962"/>
      <c r="M72" s="962"/>
      <c r="N72" s="962"/>
      <c r="O72" s="962"/>
      <c r="P72" s="963"/>
      <c r="Q72" s="964">
        <v>229</v>
      </c>
      <c r="R72" s="958"/>
      <c r="S72" s="958"/>
      <c r="T72" s="958"/>
      <c r="U72" s="958"/>
      <c r="V72" s="958">
        <v>223</v>
      </c>
      <c r="W72" s="958"/>
      <c r="X72" s="958"/>
      <c r="Y72" s="958"/>
      <c r="Z72" s="958"/>
      <c r="AA72" s="958">
        <v>6</v>
      </c>
      <c r="AB72" s="958"/>
      <c r="AC72" s="958"/>
      <c r="AD72" s="958"/>
      <c r="AE72" s="958"/>
      <c r="AF72" s="958">
        <v>6</v>
      </c>
      <c r="AG72" s="958"/>
      <c r="AH72" s="958"/>
      <c r="AI72" s="958"/>
      <c r="AJ72" s="958"/>
      <c r="AK72" s="958" t="s">
        <v>567</v>
      </c>
      <c r="AL72" s="958"/>
      <c r="AM72" s="958"/>
      <c r="AN72" s="958"/>
      <c r="AO72" s="958"/>
      <c r="AP72" s="958" t="s">
        <v>567</v>
      </c>
      <c r="AQ72" s="958"/>
      <c r="AR72" s="958"/>
      <c r="AS72" s="958"/>
      <c r="AT72" s="958"/>
      <c r="AU72" s="958" t="s">
        <v>567</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565</v>
      </c>
      <c r="C73" s="962"/>
      <c r="D73" s="962"/>
      <c r="E73" s="962"/>
      <c r="F73" s="962"/>
      <c r="G73" s="962"/>
      <c r="H73" s="962"/>
      <c r="I73" s="962"/>
      <c r="J73" s="962"/>
      <c r="K73" s="962"/>
      <c r="L73" s="962"/>
      <c r="M73" s="962"/>
      <c r="N73" s="962"/>
      <c r="O73" s="962"/>
      <c r="P73" s="963"/>
      <c r="Q73" s="964">
        <v>171510</v>
      </c>
      <c r="R73" s="958"/>
      <c r="S73" s="958"/>
      <c r="T73" s="958"/>
      <c r="U73" s="958"/>
      <c r="V73" s="958">
        <v>169101</v>
      </c>
      <c r="W73" s="958"/>
      <c r="X73" s="958"/>
      <c r="Y73" s="958"/>
      <c r="Z73" s="958"/>
      <c r="AA73" s="958">
        <v>2409</v>
      </c>
      <c r="AB73" s="958"/>
      <c r="AC73" s="958"/>
      <c r="AD73" s="958"/>
      <c r="AE73" s="958"/>
      <c r="AF73" s="958">
        <v>2409</v>
      </c>
      <c r="AG73" s="958"/>
      <c r="AH73" s="958"/>
      <c r="AI73" s="958"/>
      <c r="AJ73" s="958"/>
      <c r="AK73" s="958" t="s">
        <v>567</v>
      </c>
      <c r="AL73" s="958"/>
      <c r="AM73" s="958"/>
      <c r="AN73" s="958"/>
      <c r="AO73" s="958"/>
      <c r="AP73" s="958" t="s">
        <v>567</v>
      </c>
      <c r="AQ73" s="958"/>
      <c r="AR73" s="958"/>
      <c r="AS73" s="958"/>
      <c r="AT73" s="958"/>
      <c r="AU73" s="958" t="s">
        <v>567</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566</v>
      </c>
      <c r="C74" s="962"/>
      <c r="D74" s="962"/>
      <c r="E74" s="962"/>
      <c r="F74" s="962"/>
      <c r="G74" s="962"/>
      <c r="H74" s="962"/>
      <c r="I74" s="962"/>
      <c r="J74" s="962"/>
      <c r="K74" s="962"/>
      <c r="L74" s="962"/>
      <c r="M74" s="962"/>
      <c r="N74" s="962"/>
      <c r="O74" s="962"/>
      <c r="P74" s="963"/>
      <c r="Q74" s="964">
        <v>102383</v>
      </c>
      <c r="R74" s="958"/>
      <c r="S74" s="958"/>
      <c r="T74" s="958"/>
      <c r="U74" s="958"/>
      <c r="V74" s="958">
        <v>134235</v>
      </c>
      <c r="W74" s="958"/>
      <c r="X74" s="958"/>
      <c r="Y74" s="958"/>
      <c r="Z74" s="958"/>
      <c r="AA74" s="958">
        <v>-31852</v>
      </c>
      <c r="AB74" s="958"/>
      <c r="AC74" s="958"/>
      <c r="AD74" s="958"/>
      <c r="AE74" s="958"/>
      <c r="AF74" s="958">
        <v>-31852</v>
      </c>
      <c r="AG74" s="958"/>
      <c r="AH74" s="958"/>
      <c r="AI74" s="958"/>
      <c r="AJ74" s="958"/>
      <c r="AK74" s="958" t="s">
        <v>567</v>
      </c>
      <c r="AL74" s="958"/>
      <c r="AM74" s="958"/>
      <c r="AN74" s="958"/>
      <c r="AO74" s="958"/>
      <c r="AP74" s="958" t="s">
        <v>567</v>
      </c>
      <c r="AQ74" s="958"/>
      <c r="AR74" s="958"/>
      <c r="AS74" s="958"/>
      <c r="AT74" s="958"/>
      <c r="AU74" s="958" t="s">
        <v>567</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12" customFormat="1" ht="26.25" customHeight="1" x14ac:dyDescent="0.15">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9269309</v>
      </c>
      <c r="AB110" s="876"/>
      <c r="AC110" s="876"/>
      <c r="AD110" s="876"/>
      <c r="AE110" s="877"/>
      <c r="AF110" s="878">
        <v>6902191</v>
      </c>
      <c r="AG110" s="876"/>
      <c r="AH110" s="876"/>
      <c r="AI110" s="876"/>
      <c r="AJ110" s="877"/>
      <c r="AK110" s="878">
        <v>6783295</v>
      </c>
      <c r="AL110" s="876"/>
      <c r="AM110" s="876"/>
      <c r="AN110" s="876"/>
      <c r="AO110" s="877"/>
      <c r="AP110" s="879">
        <v>23.4</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54578152</v>
      </c>
      <c r="BR110" s="829"/>
      <c r="BS110" s="829"/>
      <c r="BT110" s="829"/>
      <c r="BU110" s="829"/>
      <c r="BV110" s="829">
        <v>51646542</v>
      </c>
      <c r="BW110" s="829"/>
      <c r="BX110" s="829"/>
      <c r="BY110" s="829"/>
      <c r="BZ110" s="829"/>
      <c r="CA110" s="829">
        <v>50220094</v>
      </c>
      <c r="CB110" s="829"/>
      <c r="CC110" s="829"/>
      <c r="CD110" s="829"/>
      <c r="CE110" s="829"/>
      <c r="CF110" s="853">
        <v>172.9</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v>12531</v>
      </c>
      <c r="BR111" s="804"/>
      <c r="BS111" s="804"/>
      <c r="BT111" s="804"/>
      <c r="BU111" s="804"/>
      <c r="BV111" s="804">
        <v>5793</v>
      </c>
      <c r="BW111" s="804"/>
      <c r="BX111" s="804"/>
      <c r="BY111" s="804"/>
      <c r="BZ111" s="804"/>
      <c r="CA111" s="804">
        <v>488</v>
      </c>
      <c r="CB111" s="804"/>
      <c r="CC111" s="804"/>
      <c r="CD111" s="804"/>
      <c r="CE111" s="804"/>
      <c r="CF111" s="862">
        <v>0</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20845351</v>
      </c>
      <c r="BR112" s="804"/>
      <c r="BS112" s="804"/>
      <c r="BT112" s="804"/>
      <c r="BU112" s="804"/>
      <c r="BV112" s="804">
        <v>17971304</v>
      </c>
      <c r="BW112" s="804"/>
      <c r="BX112" s="804"/>
      <c r="BY112" s="804"/>
      <c r="BZ112" s="804"/>
      <c r="CA112" s="804">
        <v>17607114</v>
      </c>
      <c r="CB112" s="804"/>
      <c r="CC112" s="804"/>
      <c r="CD112" s="804"/>
      <c r="CE112" s="804"/>
      <c r="CF112" s="862">
        <v>60.6</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2591162</v>
      </c>
      <c r="AB113" s="906"/>
      <c r="AC113" s="906"/>
      <c r="AD113" s="906"/>
      <c r="AE113" s="907"/>
      <c r="AF113" s="908">
        <v>2612699</v>
      </c>
      <c r="AG113" s="906"/>
      <c r="AH113" s="906"/>
      <c r="AI113" s="906"/>
      <c r="AJ113" s="907"/>
      <c r="AK113" s="908">
        <v>2720386</v>
      </c>
      <c r="AL113" s="906"/>
      <c r="AM113" s="906"/>
      <c r="AN113" s="906"/>
      <c r="AO113" s="907"/>
      <c r="AP113" s="909">
        <v>9.4</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v>316621</v>
      </c>
      <c r="BR113" s="804"/>
      <c r="BS113" s="804"/>
      <c r="BT113" s="804"/>
      <c r="BU113" s="804"/>
      <c r="BV113" s="804">
        <v>263737</v>
      </c>
      <c r="BW113" s="804"/>
      <c r="BX113" s="804"/>
      <c r="BY113" s="804"/>
      <c r="BZ113" s="804"/>
      <c r="CA113" s="804">
        <v>402516</v>
      </c>
      <c r="CB113" s="804"/>
      <c r="CC113" s="804"/>
      <c r="CD113" s="804"/>
      <c r="CE113" s="804"/>
      <c r="CF113" s="862">
        <v>1.4</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107298</v>
      </c>
      <c r="AB114" s="767"/>
      <c r="AC114" s="767"/>
      <c r="AD114" s="767"/>
      <c r="AE114" s="768"/>
      <c r="AF114" s="769">
        <v>110779</v>
      </c>
      <c r="AG114" s="767"/>
      <c r="AH114" s="767"/>
      <c r="AI114" s="767"/>
      <c r="AJ114" s="768"/>
      <c r="AK114" s="769">
        <v>108093</v>
      </c>
      <c r="AL114" s="767"/>
      <c r="AM114" s="767"/>
      <c r="AN114" s="767"/>
      <c r="AO114" s="768"/>
      <c r="AP114" s="811">
        <v>0.4</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5772929</v>
      </c>
      <c r="BR114" s="804"/>
      <c r="BS114" s="804"/>
      <c r="BT114" s="804"/>
      <c r="BU114" s="804"/>
      <c r="BV114" s="804">
        <v>6097530</v>
      </c>
      <c r="BW114" s="804"/>
      <c r="BX114" s="804"/>
      <c r="BY114" s="804"/>
      <c r="BZ114" s="804"/>
      <c r="CA114" s="804">
        <v>6111667</v>
      </c>
      <c r="CB114" s="804"/>
      <c r="CC114" s="804"/>
      <c r="CD114" s="804"/>
      <c r="CE114" s="804"/>
      <c r="CF114" s="862">
        <v>21</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64124</v>
      </c>
      <c r="AB115" s="906"/>
      <c r="AC115" s="906"/>
      <c r="AD115" s="906"/>
      <c r="AE115" s="907"/>
      <c r="AF115" s="908">
        <v>33450</v>
      </c>
      <c r="AG115" s="906"/>
      <c r="AH115" s="906"/>
      <c r="AI115" s="906"/>
      <c r="AJ115" s="907"/>
      <c r="AK115" s="908">
        <v>74779</v>
      </c>
      <c r="AL115" s="906"/>
      <c r="AM115" s="906"/>
      <c r="AN115" s="906"/>
      <c r="AO115" s="907"/>
      <c r="AP115" s="909">
        <v>0.3</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v>475</v>
      </c>
      <c r="AL116" s="767"/>
      <c r="AM116" s="767"/>
      <c r="AN116" s="767"/>
      <c r="AO116" s="768"/>
      <c r="AP116" s="811">
        <v>0</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8566</v>
      </c>
      <c r="DH116" s="767"/>
      <c r="DI116" s="767"/>
      <c r="DJ116" s="767"/>
      <c r="DK116" s="768"/>
      <c r="DL116" s="769">
        <v>3758</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12031893</v>
      </c>
      <c r="AB117" s="890"/>
      <c r="AC117" s="890"/>
      <c r="AD117" s="890"/>
      <c r="AE117" s="891"/>
      <c r="AF117" s="892">
        <v>9659119</v>
      </c>
      <c r="AG117" s="890"/>
      <c r="AH117" s="890"/>
      <c r="AI117" s="890"/>
      <c r="AJ117" s="891"/>
      <c r="AK117" s="892">
        <v>9687028</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446</v>
      </c>
      <c r="BP119" s="865"/>
      <c r="BQ119" s="866">
        <v>81525584</v>
      </c>
      <c r="BR119" s="832"/>
      <c r="BS119" s="832"/>
      <c r="BT119" s="832"/>
      <c r="BU119" s="832"/>
      <c r="BV119" s="832">
        <v>75984906</v>
      </c>
      <c r="BW119" s="832"/>
      <c r="BX119" s="832"/>
      <c r="BY119" s="832"/>
      <c r="BZ119" s="832"/>
      <c r="CA119" s="832">
        <v>74341879</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3965</v>
      </c>
      <c r="DH119" s="751"/>
      <c r="DI119" s="751"/>
      <c r="DJ119" s="751"/>
      <c r="DK119" s="752"/>
      <c r="DL119" s="753">
        <v>2035</v>
      </c>
      <c r="DM119" s="751"/>
      <c r="DN119" s="751"/>
      <c r="DO119" s="751"/>
      <c r="DP119" s="752"/>
      <c r="DQ119" s="753">
        <v>488</v>
      </c>
      <c r="DR119" s="751"/>
      <c r="DS119" s="751"/>
      <c r="DT119" s="751"/>
      <c r="DU119" s="752"/>
      <c r="DV119" s="835">
        <v>0</v>
      </c>
      <c r="DW119" s="836"/>
      <c r="DX119" s="836"/>
      <c r="DY119" s="836"/>
      <c r="DZ119" s="837"/>
    </row>
    <row r="120" spans="1:130" s="212" customFormat="1" ht="26.25" customHeight="1" x14ac:dyDescent="0.15">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12221104</v>
      </c>
      <c r="BR120" s="829"/>
      <c r="BS120" s="829"/>
      <c r="BT120" s="829"/>
      <c r="BU120" s="829"/>
      <c r="BV120" s="829">
        <v>13394229</v>
      </c>
      <c r="BW120" s="829"/>
      <c r="BX120" s="829"/>
      <c r="BY120" s="829"/>
      <c r="BZ120" s="829"/>
      <c r="CA120" s="829">
        <v>12798152</v>
      </c>
      <c r="CB120" s="829"/>
      <c r="CC120" s="829"/>
      <c r="CD120" s="829"/>
      <c r="CE120" s="829"/>
      <c r="CF120" s="853">
        <v>44.1</v>
      </c>
      <c r="CG120" s="854"/>
      <c r="CH120" s="854"/>
      <c r="CI120" s="854"/>
      <c r="CJ120" s="854"/>
      <c r="CK120" s="855" t="s">
        <v>450</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11643046</v>
      </c>
      <c r="DH120" s="829"/>
      <c r="DI120" s="829"/>
      <c r="DJ120" s="829"/>
      <c r="DK120" s="829"/>
      <c r="DL120" s="829">
        <v>9010028</v>
      </c>
      <c r="DM120" s="829"/>
      <c r="DN120" s="829"/>
      <c r="DO120" s="829"/>
      <c r="DP120" s="829"/>
      <c r="DQ120" s="829">
        <v>10112543</v>
      </c>
      <c r="DR120" s="829"/>
      <c r="DS120" s="829"/>
      <c r="DT120" s="829"/>
      <c r="DU120" s="829"/>
      <c r="DV120" s="830">
        <v>34.799999999999997</v>
      </c>
      <c r="DW120" s="830"/>
      <c r="DX120" s="830"/>
      <c r="DY120" s="830"/>
      <c r="DZ120" s="831"/>
    </row>
    <row r="121" spans="1:130" s="212" customFormat="1" ht="26.25" customHeight="1" x14ac:dyDescent="0.15">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178413</v>
      </c>
      <c r="BR121" s="804"/>
      <c r="BS121" s="804"/>
      <c r="BT121" s="804"/>
      <c r="BU121" s="804"/>
      <c r="BV121" s="804">
        <v>167193</v>
      </c>
      <c r="BW121" s="804"/>
      <c r="BX121" s="804"/>
      <c r="BY121" s="804"/>
      <c r="BZ121" s="804"/>
      <c r="CA121" s="804">
        <v>157027</v>
      </c>
      <c r="CB121" s="804"/>
      <c r="CC121" s="804"/>
      <c r="CD121" s="804"/>
      <c r="CE121" s="804"/>
      <c r="CF121" s="862">
        <v>0.5</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6466401</v>
      </c>
      <c r="DH121" s="804"/>
      <c r="DI121" s="804"/>
      <c r="DJ121" s="804"/>
      <c r="DK121" s="804"/>
      <c r="DL121" s="804">
        <v>6004485</v>
      </c>
      <c r="DM121" s="804"/>
      <c r="DN121" s="804"/>
      <c r="DO121" s="804"/>
      <c r="DP121" s="804"/>
      <c r="DQ121" s="804">
        <v>5770783</v>
      </c>
      <c r="DR121" s="804"/>
      <c r="DS121" s="804"/>
      <c r="DT121" s="804"/>
      <c r="DU121" s="804"/>
      <c r="DV121" s="781">
        <v>19.899999999999999</v>
      </c>
      <c r="DW121" s="781"/>
      <c r="DX121" s="781"/>
      <c r="DY121" s="781"/>
      <c r="DZ121" s="782"/>
    </row>
    <row r="122" spans="1:130" s="212" customFormat="1" ht="26.25" customHeight="1" x14ac:dyDescent="0.15">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57556903</v>
      </c>
      <c r="BR122" s="832"/>
      <c r="BS122" s="832"/>
      <c r="BT122" s="832"/>
      <c r="BU122" s="832"/>
      <c r="BV122" s="832">
        <v>55394856</v>
      </c>
      <c r="BW122" s="832"/>
      <c r="BX122" s="832"/>
      <c r="BY122" s="832"/>
      <c r="BZ122" s="832"/>
      <c r="CA122" s="832">
        <v>53221614</v>
      </c>
      <c r="CB122" s="832"/>
      <c r="CC122" s="832"/>
      <c r="CD122" s="832"/>
      <c r="CE122" s="832"/>
      <c r="CF122" s="833">
        <v>183.2</v>
      </c>
      <c r="CG122" s="834"/>
      <c r="CH122" s="834"/>
      <c r="CI122" s="834"/>
      <c r="CJ122" s="834"/>
      <c r="CK122" s="856"/>
      <c r="CL122" s="842"/>
      <c r="CM122" s="842"/>
      <c r="CN122" s="842"/>
      <c r="CO122" s="843"/>
      <c r="CP122" s="822" t="s">
        <v>398</v>
      </c>
      <c r="CQ122" s="823"/>
      <c r="CR122" s="823"/>
      <c r="CS122" s="823"/>
      <c r="CT122" s="823"/>
      <c r="CU122" s="823"/>
      <c r="CV122" s="823"/>
      <c r="CW122" s="823"/>
      <c r="CX122" s="823"/>
      <c r="CY122" s="823"/>
      <c r="CZ122" s="823"/>
      <c r="DA122" s="823"/>
      <c r="DB122" s="823"/>
      <c r="DC122" s="823"/>
      <c r="DD122" s="823"/>
      <c r="DE122" s="823"/>
      <c r="DF122" s="824"/>
      <c r="DG122" s="803">
        <v>1082775</v>
      </c>
      <c r="DH122" s="804"/>
      <c r="DI122" s="804"/>
      <c r="DJ122" s="804"/>
      <c r="DK122" s="804"/>
      <c r="DL122" s="804">
        <v>1393736</v>
      </c>
      <c r="DM122" s="804"/>
      <c r="DN122" s="804"/>
      <c r="DO122" s="804"/>
      <c r="DP122" s="804"/>
      <c r="DQ122" s="804">
        <v>1481878</v>
      </c>
      <c r="DR122" s="804"/>
      <c r="DS122" s="804"/>
      <c r="DT122" s="804"/>
      <c r="DU122" s="804"/>
      <c r="DV122" s="781">
        <v>5.0999999999999996</v>
      </c>
      <c r="DW122" s="781"/>
      <c r="DX122" s="781"/>
      <c r="DY122" s="781"/>
      <c r="DZ122" s="782"/>
    </row>
    <row r="123" spans="1:130" s="212" customFormat="1" ht="26.25" customHeight="1" x14ac:dyDescent="0.15">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13783</v>
      </c>
      <c r="AB123" s="767"/>
      <c r="AC123" s="767"/>
      <c r="AD123" s="767"/>
      <c r="AE123" s="768"/>
      <c r="AF123" s="769">
        <v>4925</v>
      </c>
      <c r="AG123" s="767"/>
      <c r="AH123" s="767"/>
      <c r="AI123" s="767"/>
      <c r="AJ123" s="768"/>
      <c r="AK123" s="769">
        <v>3800</v>
      </c>
      <c r="AL123" s="767"/>
      <c r="AM123" s="767"/>
      <c r="AN123" s="767"/>
      <c r="AO123" s="768"/>
      <c r="AP123" s="811">
        <v>0</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454</v>
      </c>
      <c r="BP123" s="865"/>
      <c r="BQ123" s="819">
        <v>69956420</v>
      </c>
      <c r="BR123" s="820"/>
      <c r="BS123" s="820"/>
      <c r="BT123" s="820"/>
      <c r="BU123" s="820"/>
      <c r="BV123" s="820">
        <v>68956278</v>
      </c>
      <c r="BW123" s="820"/>
      <c r="BX123" s="820"/>
      <c r="BY123" s="820"/>
      <c r="BZ123" s="820"/>
      <c r="CA123" s="820">
        <v>66176793</v>
      </c>
      <c r="CB123" s="820"/>
      <c r="CC123" s="820"/>
      <c r="CD123" s="820"/>
      <c r="CE123" s="820"/>
      <c r="CF123" s="735"/>
      <c r="CG123" s="736"/>
      <c r="CH123" s="736"/>
      <c r="CI123" s="736"/>
      <c r="CJ123" s="821"/>
      <c r="CK123" s="856"/>
      <c r="CL123" s="842"/>
      <c r="CM123" s="842"/>
      <c r="CN123" s="842"/>
      <c r="CO123" s="843"/>
      <c r="CP123" s="822" t="s">
        <v>397</v>
      </c>
      <c r="CQ123" s="823"/>
      <c r="CR123" s="823"/>
      <c r="CS123" s="823"/>
      <c r="CT123" s="823"/>
      <c r="CU123" s="823"/>
      <c r="CV123" s="823"/>
      <c r="CW123" s="823"/>
      <c r="CX123" s="823"/>
      <c r="CY123" s="823"/>
      <c r="CZ123" s="823"/>
      <c r="DA123" s="823"/>
      <c r="DB123" s="823"/>
      <c r="DC123" s="823"/>
      <c r="DD123" s="823"/>
      <c r="DE123" s="823"/>
      <c r="DF123" s="824"/>
      <c r="DG123" s="766">
        <v>353181</v>
      </c>
      <c r="DH123" s="767"/>
      <c r="DI123" s="767"/>
      <c r="DJ123" s="767"/>
      <c r="DK123" s="768"/>
      <c r="DL123" s="769">
        <v>274903</v>
      </c>
      <c r="DM123" s="767"/>
      <c r="DN123" s="767"/>
      <c r="DO123" s="767"/>
      <c r="DP123" s="768"/>
      <c r="DQ123" s="769">
        <v>231192</v>
      </c>
      <c r="DR123" s="767"/>
      <c r="DS123" s="767"/>
      <c r="DT123" s="767"/>
      <c r="DU123" s="768"/>
      <c r="DV123" s="811">
        <v>0.8</v>
      </c>
      <c r="DW123" s="812"/>
      <c r="DX123" s="812"/>
      <c r="DY123" s="812"/>
      <c r="DZ123" s="813"/>
    </row>
    <row r="124" spans="1:130" s="212" customFormat="1" ht="26.25" customHeight="1" thickBot="1" x14ac:dyDescent="0.2">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41.1</v>
      </c>
      <c r="BR124" s="818"/>
      <c r="BS124" s="818"/>
      <c r="BT124" s="818"/>
      <c r="BU124" s="818"/>
      <c r="BV124" s="818">
        <v>24.4</v>
      </c>
      <c r="BW124" s="818"/>
      <c r="BX124" s="818"/>
      <c r="BY124" s="818"/>
      <c r="BZ124" s="818"/>
      <c r="CA124" s="818">
        <v>28.1</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v>1299948</v>
      </c>
      <c r="DH124" s="751"/>
      <c r="DI124" s="751"/>
      <c r="DJ124" s="751"/>
      <c r="DK124" s="752"/>
      <c r="DL124" s="753">
        <v>1288152</v>
      </c>
      <c r="DM124" s="751"/>
      <c r="DN124" s="751"/>
      <c r="DO124" s="751"/>
      <c r="DP124" s="752"/>
      <c r="DQ124" s="753">
        <v>10718</v>
      </c>
      <c r="DR124" s="751"/>
      <c r="DS124" s="751"/>
      <c r="DT124" s="751"/>
      <c r="DU124" s="752"/>
      <c r="DV124" s="835">
        <v>0</v>
      </c>
      <c r="DW124" s="836"/>
      <c r="DX124" s="836"/>
      <c r="DY124" s="836"/>
      <c r="DZ124" s="837"/>
    </row>
    <row r="125" spans="1:130" s="212" customFormat="1" ht="26.25" customHeight="1" x14ac:dyDescent="0.15">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2367</v>
      </c>
      <c r="AB126" s="767"/>
      <c r="AC126" s="767"/>
      <c r="AD126" s="767"/>
      <c r="AE126" s="768"/>
      <c r="AF126" s="769">
        <v>1979</v>
      </c>
      <c r="AG126" s="767"/>
      <c r="AH126" s="767"/>
      <c r="AI126" s="767"/>
      <c r="AJ126" s="768"/>
      <c r="AK126" s="769">
        <v>1573</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47974</v>
      </c>
      <c r="AB127" s="767"/>
      <c r="AC127" s="767"/>
      <c r="AD127" s="767"/>
      <c r="AE127" s="768"/>
      <c r="AF127" s="769">
        <v>26546</v>
      </c>
      <c r="AG127" s="767"/>
      <c r="AH127" s="767"/>
      <c r="AI127" s="767"/>
      <c r="AJ127" s="768"/>
      <c r="AK127" s="769">
        <v>69406</v>
      </c>
      <c r="AL127" s="767"/>
      <c r="AM127" s="767"/>
      <c r="AN127" s="767"/>
      <c r="AO127" s="768"/>
      <c r="AP127" s="811">
        <v>0.2</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32575</v>
      </c>
      <c r="AB128" s="788"/>
      <c r="AC128" s="788"/>
      <c r="AD128" s="788"/>
      <c r="AE128" s="789"/>
      <c r="AF128" s="790">
        <v>25227</v>
      </c>
      <c r="AG128" s="788"/>
      <c r="AH128" s="788"/>
      <c r="AI128" s="788"/>
      <c r="AJ128" s="789"/>
      <c r="AK128" s="790">
        <v>20842</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122</v>
      </c>
      <c r="BG128" s="774"/>
      <c r="BH128" s="774"/>
      <c r="BI128" s="774"/>
      <c r="BJ128" s="774"/>
      <c r="BK128" s="774"/>
      <c r="BL128" s="797"/>
      <c r="BM128" s="773">
        <v>11.6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34198867</v>
      </c>
      <c r="AB129" s="767"/>
      <c r="AC129" s="767"/>
      <c r="AD129" s="767"/>
      <c r="AE129" s="768"/>
      <c r="AF129" s="769">
        <v>34874894</v>
      </c>
      <c r="AG129" s="767"/>
      <c r="AH129" s="767"/>
      <c r="AI129" s="767"/>
      <c r="AJ129" s="768"/>
      <c r="AK129" s="769">
        <v>35082155</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122</v>
      </c>
      <c r="BG129" s="758"/>
      <c r="BH129" s="758"/>
      <c r="BI129" s="758"/>
      <c r="BJ129" s="758"/>
      <c r="BK129" s="758"/>
      <c r="BL129" s="759"/>
      <c r="BM129" s="757">
        <v>16.600000000000001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6078676</v>
      </c>
      <c r="AB130" s="767"/>
      <c r="AC130" s="767"/>
      <c r="AD130" s="767"/>
      <c r="AE130" s="768"/>
      <c r="AF130" s="769">
        <v>6141492</v>
      </c>
      <c r="AG130" s="767"/>
      <c r="AH130" s="767"/>
      <c r="AI130" s="767"/>
      <c r="AJ130" s="768"/>
      <c r="AK130" s="769">
        <v>6035670</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15.2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28120191</v>
      </c>
      <c r="AB131" s="751"/>
      <c r="AC131" s="751"/>
      <c r="AD131" s="751"/>
      <c r="AE131" s="752"/>
      <c r="AF131" s="753">
        <v>28733402</v>
      </c>
      <c r="AG131" s="751"/>
      <c r="AH131" s="751"/>
      <c r="AI131" s="751"/>
      <c r="AJ131" s="752"/>
      <c r="AK131" s="753">
        <v>29046485</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v>28.1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21.054771639999998</v>
      </c>
      <c r="AB132" s="732"/>
      <c r="AC132" s="732"/>
      <c r="AD132" s="732"/>
      <c r="AE132" s="733"/>
      <c r="AF132" s="734">
        <v>12.154495320000001</v>
      </c>
      <c r="AG132" s="732"/>
      <c r="AH132" s="732"/>
      <c r="AI132" s="732"/>
      <c r="AJ132" s="733"/>
      <c r="AK132" s="734">
        <v>12.498985680000001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16.7</v>
      </c>
      <c r="AB133" s="711"/>
      <c r="AC133" s="711"/>
      <c r="AD133" s="711"/>
      <c r="AE133" s="712"/>
      <c r="AF133" s="710">
        <v>15.5</v>
      </c>
      <c r="AG133" s="711"/>
      <c r="AH133" s="711"/>
      <c r="AI133" s="711"/>
      <c r="AJ133" s="712"/>
      <c r="AK133" s="710">
        <v>15.2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HyNfGetsG1eGbnY3Grm/DdMCUAIpy6db8552BBa9ZEIC7UeAPvdBQbBpELQygM/LFWSUXiRr9sRYcqQvJ36QQ==" saltValue="BimAfK1rKHouWrqnU9Z1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K73"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1ILrxVd/KpUOEQxR83UJjgSstmd6NXY3zrlPIZndkK+qGWsbFp+hraq9IggbIVpcFc83ZWjz+M1nqziLYkKkBA==" saltValue="PEID8+7LLiQCKDvt2TAB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7"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AqsJ0iMFDDBdvMoAVlT6Fv5iUM9VfK/rmySYz2doYybhzMlAJ36bKgqWGxHedgYj0IX/C/Pu/lKwVELN6MMyg==" saltValue="651Mnj75wm6Nq5PSCgsD6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3"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5" t="s">
        <v>483</v>
      </c>
      <c r="AP7" s="253"/>
      <c r="AQ7" s="254" t="s">
        <v>484</v>
      </c>
      <c r="AR7" s="255"/>
    </row>
    <row r="8" spans="1:46" x14ac:dyDescent="0.15">
      <c r="A8" s="247"/>
      <c r="AK8" s="256"/>
      <c r="AL8" s="257"/>
      <c r="AM8" s="257"/>
      <c r="AN8" s="258"/>
      <c r="AO8" s="1106"/>
      <c r="AP8" s="259" t="s">
        <v>485</v>
      </c>
      <c r="AQ8" s="260" t="s">
        <v>486</v>
      </c>
      <c r="AR8" s="261" t="s">
        <v>487</v>
      </c>
    </row>
    <row r="9" spans="1:46" x14ac:dyDescent="0.15">
      <c r="A9" s="247"/>
      <c r="AK9" s="1117" t="s">
        <v>488</v>
      </c>
      <c r="AL9" s="1118"/>
      <c r="AM9" s="1118"/>
      <c r="AN9" s="1119"/>
      <c r="AO9" s="262">
        <v>8463098</v>
      </c>
      <c r="AP9" s="262">
        <v>78509</v>
      </c>
      <c r="AQ9" s="263">
        <v>81492</v>
      </c>
      <c r="AR9" s="264">
        <v>-3.7</v>
      </c>
    </row>
    <row r="10" spans="1:46" ht="13.5" customHeight="1" x14ac:dyDescent="0.15">
      <c r="A10" s="247"/>
      <c r="AK10" s="1117" t="s">
        <v>489</v>
      </c>
      <c r="AL10" s="1118"/>
      <c r="AM10" s="1118"/>
      <c r="AN10" s="1119"/>
      <c r="AO10" s="265">
        <v>1451208</v>
      </c>
      <c r="AP10" s="265">
        <v>13462</v>
      </c>
      <c r="AQ10" s="266">
        <v>7524</v>
      </c>
      <c r="AR10" s="267">
        <v>78.900000000000006</v>
      </c>
    </row>
    <row r="11" spans="1:46" ht="13.5" customHeight="1" x14ac:dyDescent="0.15">
      <c r="A11" s="247"/>
      <c r="AK11" s="1117" t="s">
        <v>490</v>
      </c>
      <c r="AL11" s="1118"/>
      <c r="AM11" s="1118"/>
      <c r="AN11" s="1119"/>
      <c r="AO11" s="265">
        <v>1140803</v>
      </c>
      <c r="AP11" s="265">
        <v>10583</v>
      </c>
      <c r="AQ11" s="266">
        <v>1686</v>
      </c>
      <c r="AR11" s="267">
        <v>527.70000000000005</v>
      </c>
    </row>
    <row r="12" spans="1:46" ht="13.5" customHeight="1" x14ac:dyDescent="0.15">
      <c r="A12" s="247"/>
      <c r="AK12" s="1117" t="s">
        <v>491</v>
      </c>
      <c r="AL12" s="1118"/>
      <c r="AM12" s="1118"/>
      <c r="AN12" s="1119"/>
      <c r="AO12" s="265" t="s">
        <v>492</v>
      </c>
      <c r="AP12" s="265" t="s">
        <v>492</v>
      </c>
      <c r="AQ12" s="266" t="s">
        <v>492</v>
      </c>
      <c r="AR12" s="267" t="s">
        <v>492</v>
      </c>
    </row>
    <row r="13" spans="1:46" ht="13.5" customHeight="1" x14ac:dyDescent="0.15">
      <c r="A13" s="247"/>
      <c r="AK13" s="1117" t="s">
        <v>493</v>
      </c>
      <c r="AL13" s="1118"/>
      <c r="AM13" s="1118"/>
      <c r="AN13" s="1119"/>
      <c r="AO13" s="265">
        <v>287913</v>
      </c>
      <c r="AP13" s="265">
        <v>2671</v>
      </c>
      <c r="AQ13" s="266">
        <v>2399</v>
      </c>
      <c r="AR13" s="267">
        <v>11.3</v>
      </c>
    </row>
    <row r="14" spans="1:46" ht="13.5" customHeight="1" x14ac:dyDescent="0.15">
      <c r="A14" s="247"/>
      <c r="AK14" s="1117" t="s">
        <v>494</v>
      </c>
      <c r="AL14" s="1118"/>
      <c r="AM14" s="1118"/>
      <c r="AN14" s="1119"/>
      <c r="AO14" s="265">
        <v>127469</v>
      </c>
      <c r="AP14" s="265">
        <v>1182</v>
      </c>
      <c r="AQ14" s="266">
        <v>2696</v>
      </c>
      <c r="AR14" s="267">
        <v>-56.2</v>
      </c>
    </row>
    <row r="15" spans="1:46" ht="13.5" customHeight="1" x14ac:dyDescent="0.15">
      <c r="A15" s="247"/>
      <c r="AK15" s="1120" t="s">
        <v>495</v>
      </c>
      <c r="AL15" s="1121"/>
      <c r="AM15" s="1121"/>
      <c r="AN15" s="1122"/>
      <c r="AO15" s="265">
        <v>-471071</v>
      </c>
      <c r="AP15" s="265">
        <v>-4370</v>
      </c>
      <c r="AQ15" s="266">
        <v>-5149</v>
      </c>
      <c r="AR15" s="267">
        <v>-15.1</v>
      </c>
    </row>
    <row r="16" spans="1:46" x14ac:dyDescent="0.15">
      <c r="A16" s="247"/>
      <c r="AK16" s="1120" t="s">
        <v>177</v>
      </c>
      <c r="AL16" s="1121"/>
      <c r="AM16" s="1121"/>
      <c r="AN16" s="1122"/>
      <c r="AO16" s="265">
        <v>10999420</v>
      </c>
      <c r="AP16" s="265">
        <v>102037</v>
      </c>
      <c r="AQ16" s="266">
        <v>90648</v>
      </c>
      <c r="AR16" s="267">
        <v>12.6</v>
      </c>
    </row>
    <row r="17" spans="1:46" x14ac:dyDescent="0.15">
      <c r="A17" s="247"/>
    </row>
    <row r="18" spans="1:46" x14ac:dyDescent="0.15">
      <c r="A18" s="247"/>
      <c r="AQ18" s="268"/>
      <c r="AR18" s="268"/>
    </row>
    <row r="19" spans="1:46" x14ac:dyDescent="0.15">
      <c r="A19" s="247"/>
      <c r="AK19" s="243" t="s">
        <v>496</v>
      </c>
    </row>
    <row r="20" spans="1:46" x14ac:dyDescent="0.15">
      <c r="A20" s="247"/>
      <c r="AK20" s="269"/>
      <c r="AL20" s="270"/>
      <c r="AM20" s="270"/>
      <c r="AN20" s="271"/>
      <c r="AO20" s="272" t="s">
        <v>497</v>
      </c>
      <c r="AP20" s="273" t="s">
        <v>498</v>
      </c>
      <c r="AQ20" s="274" t="s">
        <v>499</v>
      </c>
      <c r="AR20" s="275"/>
    </row>
    <row r="21" spans="1:46" s="248" customFormat="1" x14ac:dyDescent="0.15">
      <c r="A21" s="276"/>
      <c r="AK21" s="1123" t="s">
        <v>500</v>
      </c>
      <c r="AL21" s="1124"/>
      <c r="AM21" s="1124"/>
      <c r="AN21" s="1125"/>
      <c r="AO21" s="277">
        <v>6.99</v>
      </c>
      <c r="AP21" s="278">
        <v>8.09</v>
      </c>
      <c r="AQ21" s="279">
        <v>-1.1000000000000001</v>
      </c>
      <c r="AS21" s="280"/>
      <c r="AT21" s="276"/>
    </row>
    <row r="22" spans="1:46" s="248" customFormat="1" x14ac:dyDescent="0.15">
      <c r="A22" s="276"/>
      <c r="AK22" s="1123" t="s">
        <v>501</v>
      </c>
      <c r="AL22" s="1124"/>
      <c r="AM22" s="1124"/>
      <c r="AN22" s="1125"/>
      <c r="AO22" s="281">
        <v>98.3</v>
      </c>
      <c r="AP22" s="282">
        <v>97.7</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504</v>
      </c>
      <c r="AL29" s="248"/>
      <c r="AM29" s="248"/>
      <c r="AN29" s="248"/>
      <c r="AS29" s="290"/>
    </row>
    <row r="30" spans="1:46" ht="13.5" customHeight="1" x14ac:dyDescent="0.15">
      <c r="A30" s="247"/>
      <c r="AK30" s="250"/>
      <c r="AL30" s="251"/>
      <c r="AM30" s="251"/>
      <c r="AN30" s="252"/>
      <c r="AO30" s="1105" t="s">
        <v>483</v>
      </c>
      <c r="AP30" s="253"/>
      <c r="AQ30" s="254" t="s">
        <v>484</v>
      </c>
      <c r="AR30" s="255"/>
    </row>
    <row r="31" spans="1:46" x14ac:dyDescent="0.15">
      <c r="A31" s="247"/>
      <c r="AK31" s="256"/>
      <c r="AL31" s="257"/>
      <c r="AM31" s="257"/>
      <c r="AN31" s="258"/>
      <c r="AO31" s="1106"/>
      <c r="AP31" s="259" t="s">
        <v>485</v>
      </c>
      <c r="AQ31" s="260" t="s">
        <v>486</v>
      </c>
      <c r="AR31" s="261" t="s">
        <v>487</v>
      </c>
    </row>
    <row r="32" spans="1:46" ht="27" customHeight="1" x14ac:dyDescent="0.15">
      <c r="A32" s="247"/>
      <c r="AK32" s="1107" t="s">
        <v>505</v>
      </c>
      <c r="AL32" s="1108"/>
      <c r="AM32" s="1108"/>
      <c r="AN32" s="1109"/>
      <c r="AO32" s="291">
        <v>6783295</v>
      </c>
      <c r="AP32" s="291">
        <v>62926</v>
      </c>
      <c r="AQ32" s="292">
        <v>58155</v>
      </c>
      <c r="AR32" s="293">
        <v>8.1999999999999993</v>
      </c>
    </row>
    <row r="33" spans="1:46" ht="13.5" customHeight="1" x14ac:dyDescent="0.15">
      <c r="A33" s="247"/>
      <c r="AK33" s="1107" t="s">
        <v>506</v>
      </c>
      <c r="AL33" s="1108"/>
      <c r="AM33" s="1108"/>
      <c r="AN33" s="1109"/>
      <c r="AO33" s="291" t="s">
        <v>492</v>
      </c>
      <c r="AP33" s="291" t="s">
        <v>492</v>
      </c>
      <c r="AQ33" s="292" t="s">
        <v>492</v>
      </c>
      <c r="AR33" s="293" t="s">
        <v>492</v>
      </c>
    </row>
    <row r="34" spans="1:46" ht="27" customHeight="1" x14ac:dyDescent="0.15">
      <c r="A34" s="247"/>
      <c r="AK34" s="1107" t="s">
        <v>507</v>
      </c>
      <c r="AL34" s="1108"/>
      <c r="AM34" s="1108"/>
      <c r="AN34" s="1109"/>
      <c r="AO34" s="291" t="s">
        <v>492</v>
      </c>
      <c r="AP34" s="291" t="s">
        <v>492</v>
      </c>
      <c r="AQ34" s="292">
        <v>24</v>
      </c>
      <c r="AR34" s="293" t="s">
        <v>492</v>
      </c>
    </row>
    <row r="35" spans="1:46" ht="27" customHeight="1" x14ac:dyDescent="0.15">
      <c r="A35" s="247"/>
      <c r="AK35" s="1107" t="s">
        <v>508</v>
      </c>
      <c r="AL35" s="1108"/>
      <c r="AM35" s="1108"/>
      <c r="AN35" s="1109"/>
      <c r="AO35" s="291">
        <v>2720386</v>
      </c>
      <c r="AP35" s="291">
        <v>25236</v>
      </c>
      <c r="AQ35" s="292">
        <v>14569</v>
      </c>
      <c r="AR35" s="293">
        <v>73.2</v>
      </c>
    </row>
    <row r="36" spans="1:46" ht="27" customHeight="1" x14ac:dyDescent="0.15">
      <c r="A36" s="247"/>
      <c r="AK36" s="1107" t="s">
        <v>509</v>
      </c>
      <c r="AL36" s="1108"/>
      <c r="AM36" s="1108"/>
      <c r="AN36" s="1109"/>
      <c r="AO36" s="291">
        <v>108093</v>
      </c>
      <c r="AP36" s="291">
        <v>1003</v>
      </c>
      <c r="AQ36" s="292">
        <v>839</v>
      </c>
      <c r="AR36" s="293">
        <v>19.5</v>
      </c>
    </row>
    <row r="37" spans="1:46" ht="13.5" customHeight="1" x14ac:dyDescent="0.15">
      <c r="A37" s="247"/>
      <c r="AK37" s="1107" t="s">
        <v>510</v>
      </c>
      <c r="AL37" s="1108"/>
      <c r="AM37" s="1108"/>
      <c r="AN37" s="1109"/>
      <c r="AO37" s="291">
        <v>74779</v>
      </c>
      <c r="AP37" s="291">
        <v>694</v>
      </c>
      <c r="AQ37" s="292">
        <v>496</v>
      </c>
      <c r="AR37" s="293">
        <v>39.9</v>
      </c>
    </row>
    <row r="38" spans="1:46" ht="27" customHeight="1" x14ac:dyDescent="0.15">
      <c r="A38" s="247"/>
      <c r="AK38" s="1110" t="s">
        <v>511</v>
      </c>
      <c r="AL38" s="1111"/>
      <c r="AM38" s="1111"/>
      <c r="AN38" s="1112"/>
      <c r="AO38" s="294">
        <v>475</v>
      </c>
      <c r="AP38" s="294">
        <v>4</v>
      </c>
      <c r="AQ38" s="295">
        <v>2</v>
      </c>
      <c r="AR38" s="283">
        <v>100</v>
      </c>
      <c r="AS38" s="290"/>
    </row>
    <row r="39" spans="1:46" x14ac:dyDescent="0.15">
      <c r="A39" s="247"/>
      <c r="AK39" s="1110" t="s">
        <v>512</v>
      </c>
      <c r="AL39" s="1111"/>
      <c r="AM39" s="1111"/>
      <c r="AN39" s="1112"/>
      <c r="AO39" s="291">
        <v>-20842</v>
      </c>
      <c r="AP39" s="291">
        <v>-193</v>
      </c>
      <c r="AQ39" s="292">
        <v>-3924</v>
      </c>
      <c r="AR39" s="293">
        <v>-95.1</v>
      </c>
      <c r="AS39" s="290"/>
    </row>
    <row r="40" spans="1:46" ht="27" customHeight="1" x14ac:dyDescent="0.15">
      <c r="A40" s="247"/>
      <c r="AK40" s="1107" t="s">
        <v>513</v>
      </c>
      <c r="AL40" s="1108"/>
      <c r="AM40" s="1108"/>
      <c r="AN40" s="1109"/>
      <c r="AO40" s="291">
        <v>-6035670</v>
      </c>
      <c r="AP40" s="291">
        <v>-55991</v>
      </c>
      <c r="AQ40" s="292">
        <v>-49778</v>
      </c>
      <c r="AR40" s="293">
        <v>12.5</v>
      </c>
      <c r="AS40" s="290"/>
    </row>
    <row r="41" spans="1:46" x14ac:dyDescent="0.15">
      <c r="A41" s="247"/>
      <c r="AK41" s="1113" t="s">
        <v>287</v>
      </c>
      <c r="AL41" s="1114"/>
      <c r="AM41" s="1114"/>
      <c r="AN41" s="1115"/>
      <c r="AO41" s="291">
        <v>3630516</v>
      </c>
      <c r="AP41" s="291">
        <v>33679</v>
      </c>
      <c r="AQ41" s="292">
        <v>20383</v>
      </c>
      <c r="AR41" s="293">
        <v>65.2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00" t="s">
        <v>483</v>
      </c>
      <c r="AN49" s="1102" t="s">
        <v>516</v>
      </c>
      <c r="AO49" s="1103"/>
      <c r="AP49" s="1103"/>
      <c r="AQ49" s="1103"/>
      <c r="AR49" s="1104"/>
    </row>
    <row r="50" spans="1:44" x14ac:dyDescent="0.15">
      <c r="A50" s="247"/>
      <c r="AK50" s="305"/>
      <c r="AL50" s="306"/>
      <c r="AM50" s="1101"/>
      <c r="AN50" s="307" t="s">
        <v>517</v>
      </c>
      <c r="AO50" s="308" t="s">
        <v>518</v>
      </c>
      <c r="AP50" s="309" t="s">
        <v>519</v>
      </c>
      <c r="AQ50" s="310" t="s">
        <v>520</v>
      </c>
      <c r="AR50" s="311" t="s">
        <v>521</v>
      </c>
    </row>
    <row r="51" spans="1:44" x14ac:dyDescent="0.15">
      <c r="A51" s="247"/>
      <c r="AK51" s="303" t="s">
        <v>522</v>
      </c>
      <c r="AL51" s="304"/>
      <c r="AM51" s="312">
        <v>4065053</v>
      </c>
      <c r="AN51" s="313">
        <v>35458</v>
      </c>
      <c r="AO51" s="314">
        <v>-19</v>
      </c>
      <c r="AP51" s="315">
        <v>72756</v>
      </c>
      <c r="AQ51" s="316">
        <v>1</v>
      </c>
      <c r="AR51" s="317">
        <v>-20</v>
      </c>
    </row>
    <row r="52" spans="1:44" x14ac:dyDescent="0.15">
      <c r="A52" s="247"/>
      <c r="AK52" s="318"/>
      <c r="AL52" s="319" t="s">
        <v>523</v>
      </c>
      <c r="AM52" s="320">
        <v>1646993</v>
      </c>
      <c r="AN52" s="321">
        <v>14366</v>
      </c>
      <c r="AO52" s="322">
        <v>-43.7</v>
      </c>
      <c r="AP52" s="323">
        <v>32117</v>
      </c>
      <c r="AQ52" s="324">
        <v>-5.9</v>
      </c>
      <c r="AR52" s="325">
        <v>-37.799999999999997</v>
      </c>
    </row>
    <row r="53" spans="1:44" x14ac:dyDescent="0.15">
      <c r="A53" s="247"/>
      <c r="AK53" s="303" t="s">
        <v>524</v>
      </c>
      <c r="AL53" s="304"/>
      <c r="AM53" s="312">
        <v>3401056</v>
      </c>
      <c r="AN53" s="313">
        <v>30055</v>
      </c>
      <c r="AO53" s="314">
        <v>-15.2</v>
      </c>
      <c r="AP53" s="315">
        <v>62281</v>
      </c>
      <c r="AQ53" s="316">
        <v>-14.4</v>
      </c>
      <c r="AR53" s="317">
        <v>-0.8</v>
      </c>
    </row>
    <row r="54" spans="1:44" x14ac:dyDescent="0.15">
      <c r="A54" s="247"/>
      <c r="AK54" s="318"/>
      <c r="AL54" s="319" t="s">
        <v>523</v>
      </c>
      <c r="AM54" s="320">
        <v>1724411</v>
      </c>
      <c r="AN54" s="321">
        <v>15238</v>
      </c>
      <c r="AO54" s="322">
        <v>6.1</v>
      </c>
      <c r="AP54" s="323">
        <v>38152</v>
      </c>
      <c r="AQ54" s="324">
        <v>18.8</v>
      </c>
      <c r="AR54" s="325">
        <v>-12.7</v>
      </c>
    </row>
    <row r="55" spans="1:44" x14ac:dyDescent="0.15">
      <c r="A55" s="247"/>
      <c r="AK55" s="303" t="s">
        <v>525</v>
      </c>
      <c r="AL55" s="304"/>
      <c r="AM55" s="312">
        <v>3056776</v>
      </c>
      <c r="AN55" s="313">
        <v>27383</v>
      </c>
      <c r="AO55" s="314">
        <v>-8.9</v>
      </c>
      <c r="AP55" s="315">
        <v>58940</v>
      </c>
      <c r="AQ55" s="316">
        <v>-5.4</v>
      </c>
      <c r="AR55" s="317">
        <v>-3.5</v>
      </c>
    </row>
    <row r="56" spans="1:44" x14ac:dyDescent="0.15">
      <c r="A56" s="247"/>
      <c r="AK56" s="318"/>
      <c r="AL56" s="319" t="s">
        <v>523</v>
      </c>
      <c r="AM56" s="320">
        <v>1488167</v>
      </c>
      <c r="AN56" s="321">
        <v>13331</v>
      </c>
      <c r="AO56" s="322">
        <v>-12.5</v>
      </c>
      <c r="AP56" s="323">
        <v>33486</v>
      </c>
      <c r="AQ56" s="324">
        <v>-12.2</v>
      </c>
      <c r="AR56" s="325">
        <v>-0.3</v>
      </c>
    </row>
    <row r="57" spans="1:44" x14ac:dyDescent="0.15">
      <c r="A57" s="247"/>
      <c r="AK57" s="303" t="s">
        <v>526</v>
      </c>
      <c r="AL57" s="304"/>
      <c r="AM57" s="312">
        <v>5443234</v>
      </c>
      <c r="AN57" s="313">
        <v>49598</v>
      </c>
      <c r="AO57" s="314">
        <v>81.099999999999994</v>
      </c>
      <c r="AP57" s="315">
        <v>57336</v>
      </c>
      <c r="AQ57" s="316">
        <v>-2.7</v>
      </c>
      <c r="AR57" s="317">
        <v>83.8</v>
      </c>
    </row>
    <row r="58" spans="1:44" x14ac:dyDescent="0.15">
      <c r="A58" s="247"/>
      <c r="AK58" s="318"/>
      <c r="AL58" s="319" t="s">
        <v>523</v>
      </c>
      <c r="AM58" s="320">
        <v>3612343</v>
      </c>
      <c r="AN58" s="321">
        <v>32915</v>
      </c>
      <c r="AO58" s="322">
        <v>146.9</v>
      </c>
      <c r="AP58" s="323">
        <v>34481</v>
      </c>
      <c r="AQ58" s="324">
        <v>3</v>
      </c>
      <c r="AR58" s="325">
        <v>143.9</v>
      </c>
    </row>
    <row r="59" spans="1:44" x14ac:dyDescent="0.15">
      <c r="A59" s="247"/>
      <c r="AK59" s="303" t="s">
        <v>527</v>
      </c>
      <c r="AL59" s="304"/>
      <c r="AM59" s="312">
        <v>6756822</v>
      </c>
      <c r="AN59" s="313">
        <v>62680</v>
      </c>
      <c r="AO59" s="314">
        <v>26.4</v>
      </c>
      <c r="AP59" s="315">
        <v>69665</v>
      </c>
      <c r="AQ59" s="316">
        <v>21.5</v>
      </c>
      <c r="AR59" s="317">
        <v>4.9000000000000004</v>
      </c>
    </row>
    <row r="60" spans="1:44" x14ac:dyDescent="0.15">
      <c r="A60" s="247"/>
      <c r="AK60" s="318"/>
      <c r="AL60" s="319" t="s">
        <v>523</v>
      </c>
      <c r="AM60" s="320">
        <v>2625973</v>
      </c>
      <c r="AN60" s="321">
        <v>24360</v>
      </c>
      <c r="AO60" s="322">
        <v>-26</v>
      </c>
      <c r="AP60" s="323">
        <v>39225</v>
      </c>
      <c r="AQ60" s="324">
        <v>13.8</v>
      </c>
      <c r="AR60" s="325">
        <v>-39.799999999999997</v>
      </c>
    </row>
    <row r="61" spans="1:44" x14ac:dyDescent="0.15">
      <c r="A61" s="247"/>
      <c r="AK61" s="303" t="s">
        <v>528</v>
      </c>
      <c r="AL61" s="326"/>
      <c r="AM61" s="312">
        <v>4544588</v>
      </c>
      <c r="AN61" s="313">
        <v>41035</v>
      </c>
      <c r="AO61" s="314">
        <v>12.9</v>
      </c>
      <c r="AP61" s="315">
        <v>64196</v>
      </c>
      <c r="AQ61" s="327">
        <v>0</v>
      </c>
      <c r="AR61" s="317">
        <v>12.9</v>
      </c>
    </row>
    <row r="62" spans="1:44" x14ac:dyDescent="0.15">
      <c r="A62" s="247"/>
      <c r="AK62" s="318"/>
      <c r="AL62" s="319" t="s">
        <v>523</v>
      </c>
      <c r="AM62" s="320">
        <v>2219577</v>
      </c>
      <c r="AN62" s="321">
        <v>20042</v>
      </c>
      <c r="AO62" s="322">
        <v>14.2</v>
      </c>
      <c r="AP62" s="323">
        <v>35492</v>
      </c>
      <c r="AQ62" s="324">
        <v>3.5</v>
      </c>
      <c r="AR62" s="325">
        <v>10.7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xbtfl5rw9GXurGR57W4nAD3at8k4PDomLYwuY8ZLnxO1rLBRepd0S/9mZavEIx1pP1KdwYBy6/LmbvaqymlFw==" saltValue="y01bQyc/62Jcp6pRChke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en8dgsrQV8+f4kVKPuSSwPO6veRznliViYCYNra+qSrBW2PJElkNKmIGwLoZNvedClNAotQp7mmieXYl9B5NJA==" saltValue="e2Xc4qez03vFJ3i8vVWH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7"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P2BV1b9wJxKEHxFae8mHc7reZVEk9mt2G3onooVJMdjQZv0+9gSbcA/UX7zP45l8m3IM7aZUd8OuNvD6T0vxpQ==" saltValue="Z40xABg+Y0Fd79OpsBfg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2"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20.96</v>
      </c>
      <c r="G47" s="12">
        <v>22.96</v>
      </c>
      <c r="H47" s="12">
        <v>24.33</v>
      </c>
      <c r="I47" s="12">
        <v>25.41</v>
      </c>
      <c r="J47" s="13">
        <v>24.01</v>
      </c>
    </row>
    <row r="48" spans="2:10" ht="57.75" customHeight="1" x14ac:dyDescent="0.15">
      <c r="B48" s="14"/>
      <c r="C48" s="1128" t="s">
        <v>4</v>
      </c>
      <c r="D48" s="1128"/>
      <c r="E48" s="1129"/>
      <c r="F48" s="15">
        <v>1.88</v>
      </c>
      <c r="G48" s="16">
        <v>7.7</v>
      </c>
      <c r="H48" s="16">
        <v>6</v>
      </c>
      <c r="I48" s="16">
        <v>0.47</v>
      </c>
      <c r="J48" s="17">
        <v>1.0900000000000001</v>
      </c>
    </row>
    <row r="49" spans="2:10" ht="57.75" customHeight="1" thickBot="1" x14ac:dyDescent="0.2">
      <c r="B49" s="18"/>
      <c r="C49" s="1130" t="s">
        <v>5</v>
      </c>
      <c r="D49" s="1130"/>
      <c r="E49" s="1131"/>
      <c r="F49" s="19" t="s">
        <v>535</v>
      </c>
      <c r="G49" s="20">
        <v>8.4499999999999993</v>
      </c>
      <c r="H49" s="20" t="s">
        <v>536</v>
      </c>
      <c r="I49" s="20" t="s">
        <v>537</v>
      </c>
      <c r="J49" s="21" t="s">
        <v>538</v>
      </c>
    </row>
    <row r="50" spans="2:10" x14ac:dyDescent="0.15"/>
  </sheetData>
  <sheetProtection algorithmName="SHA-512" hashValue="qFrDlHX13FRXDIy2/b83wo5xNU1sRP1dCopVeM8IvLYt6BrksGIhoO8tAnCELdBeeMPtY3JIZ564sLOjYI25Kg==" saltValue="roBzbOhcxx/7ZPJxUTzC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